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omuni superiori a 50_000 ab_" sheetId="1" r:id="rId1"/>
    <sheet name="Tabella" sheetId="2" r:id="rId2"/>
  </sheets>
  <definedNames>
    <definedName name="_xlnm.Print_Area" localSheetId="0">'Comuni superiori a 50_000 ab_'!$A$1:$I$59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3" authorId="0">
      <text>
        <r>
          <rPr>
            <sz val="8"/>
            <color indexed="8"/>
            <rFont val="Times New Roman"/>
            <family val="1"/>
          </rPr>
          <t>Immetere "1" per interventi di nuova costruzione oppure "2" per interventi di ristrutturazione</t>
        </r>
      </text>
    </comment>
    <comment ref="F29" authorId="0">
      <text>
        <r>
          <rPr>
            <sz val="8"/>
            <color indexed="8"/>
            <rFont val="Times New Roman"/>
            <family val="1"/>
          </rPr>
          <t xml:space="preserve">Per ciascuna delle caratteristiche appresso riportate riportate l'incremento è pari al 10%:
1) più di un ascensore per ogni scala se questa serve meno di sei piani sopraelevati;
2) scala di servizio non prescritta da leggi o regolamenti o imposta da necessità di prevenzione di infortuni o di incendi;
3) altezza libera netta di piano superiore a m. 3,00 o a quella minima prescritta da norme regolamentari. Per ambienti con altezze diverse si fà riferimento all'altezza media ponderale;
4) piscina coperta o scoperta quando sia a servizio di uno o più edifici comprendenti meno di 15 unità immobiliari;
5) alloggi di custodia a servizio di uno o più edifici comprendenti meno di 15 unità immobiliari.
</t>
        </r>
      </text>
    </comment>
    <comment ref="H47" authorId="0">
      <text>
        <r>
          <rPr>
            <sz val="8"/>
            <color indexed="8"/>
            <rFont val="Times New Roman"/>
            <family val="1"/>
          </rPr>
          <t xml:space="preserve">Immettere il valore del costo di costruzione stabilito dal comune
</t>
        </r>
      </text>
    </comment>
  </commentList>
</comments>
</file>

<file path=xl/sharedStrings.xml><?xml version="1.0" encoding="utf-8"?>
<sst xmlns="http://schemas.openxmlformats.org/spreadsheetml/2006/main" count="222" uniqueCount="116">
  <si>
    <t>Tipologia dell'intervento : nuova costruzione (1) - Ristrutturazione (2)</t>
  </si>
  <si>
    <t>Tabella 1 - Incremento per superficie utile abitabile (art. 5)</t>
  </si>
  <si>
    <t>CLASSI DI SUPERFICIE (mq)</t>
  </si>
  <si>
    <t>ALLOGGI (n°)</t>
  </si>
  <si>
    <t>SUPERFICIE UTILE ABITABILE (mq)</t>
  </si>
  <si>
    <t>RAPPORTO RISPETTO AL TOTALE (Su)</t>
  </si>
  <si>
    <t>% INCREMENTO (art. 5)</t>
  </si>
  <si>
    <t>% INCREMENTO PER CLASSI DI SUPERFICIE</t>
  </si>
  <si>
    <t>(1)</t>
  </si>
  <si>
    <t>(2)</t>
  </si>
  <si>
    <t>(3)</t>
  </si>
  <si>
    <t>(4) = 3 : Su</t>
  </si>
  <si>
    <t>(5)</t>
  </si>
  <si>
    <t>(6) = (4) x (5)</t>
  </si>
  <si>
    <t>&lt; 95</t>
  </si>
  <si>
    <t>95 &lt; &gt; 110</t>
  </si>
  <si>
    <t>110 &lt; &gt; 130</t>
  </si>
  <si>
    <t>130 &lt; &gt; 160</t>
  </si>
  <si>
    <t>&gt; 160</t>
  </si>
  <si>
    <t>SOMMA</t>
  </si>
  <si>
    <t>Tabella 2 - Superfici per servizi e accessori relativi alla parte residenziale (art. 2)</t>
  </si>
  <si>
    <t>Tabella 3 - Incremento per servizi ed accessori relativi alla parte resid. (art. 6)</t>
  </si>
  <si>
    <t>DESTINAZIONI</t>
  </si>
  <si>
    <t>SUPERFICIE NETTA DI SERVIZI E ACCESSORI (mq)</t>
  </si>
  <si>
    <t>INTERVALLI DI VARIABILITA' DEL RAPPORTO PERCENTUALE Snr/Su x 100</t>
  </si>
  <si>
    <t>IPOTESI che RICORRE</t>
  </si>
  <si>
    <t>% INCREMENTO</t>
  </si>
  <si>
    <t>(7)</t>
  </si>
  <si>
    <t>(8)</t>
  </si>
  <si>
    <t>a</t>
  </si>
  <si>
    <t>Cantinole, soffitte, locali motore ascensore, cabine idriche, lavatoi comuni, centrali termiche ed altri locali a stretto servizio della residenza</t>
  </si>
  <si>
    <t>(9)</t>
  </si>
  <si>
    <t>(10)</t>
  </si>
  <si>
    <t>(11)</t>
  </si>
  <si>
    <t>&lt; 50</t>
  </si>
  <si>
    <t>b</t>
  </si>
  <si>
    <t>Autorimesse singole o collettive</t>
  </si>
  <si>
    <t>50 &lt; &gt; 75</t>
  </si>
  <si>
    <t>c</t>
  </si>
  <si>
    <t>Androni d'ingresso e porticati</t>
  </si>
  <si>
    <t>75 &lt; &gt; 100</t>
  </si>
  <si>
    <t>d</t>
  </si>
  <si>
    <t>Logge e balconi</t>
  </si>
  <si>
    <t>&gt; 100</t>
  </si>
  <si>
    <t>Snr</t>
  </si>
  <si>
    <t>Snr/Su x 100</t>
  </si>
  <si>
    <t>Superfici residenziali e relativi servizi ed accessori</t>
  </si>
  <si>
    <t>Tabella 4 - Incremento per particolari caratteristiche (art.7)</t>
  </si>
  <si>
    <t>SIGLA</t>
  </si>
  <si>
    <t xml:space="preserve">DENOMINAZIONE </t>
  </si>
  <si>
    <t>SUPERFICIE</t>
  </si>
  <si>
    <t>NUM. CARATT.</t>
  </si>
  <si>
    <t>IPOTESI RICORR.</t>
  </si>
  <si>
    <t>(17)</t>
  </si>
  <si>
    <t>(18)</t>
  </si>
  <si>
    <t>(19)</t>
  </si>
  <si>
    <t>(12)</t>
  </si>
  <si>
    <t>(13)</t>
  </si>
  <si>
    <t>(14)</t>
  </si>
  <si>
    <t>Su (art.3)</t>
  </si>
  <si>
    <t>Sup. Utile Abitabile</t>
  </si>
  <si>
    <t>x</t>
  </si>
  <si>
    <t>Snr (art. 2)</t>
  </si>
  <si>
    <t>Sup. netta non res.</t>
  </si>
  <si>
    <t xml:space="preserve"> </t>
  </si>
  <si>
    <t>60% Snr</t>
  </si>
  <si>
    <t>Sup. ragguagliata</t>
  </si>
  <si>
    <t>4=1+3</t>
  </si>
  <si>
    <t>Sc (art. 2)</t>
  </si>
  <si>
    <t>Sup. complessiva</t>
  </si>
  <si>
    <t>Superfici per attività turistiche commerciali e direzionali e relativi accessori</t>
  </si>
  <si>
    <t>TOTALE INCREMENTI</t>
  </si>
  <si>
    <t>(20)</t>
  </si>
  <si>
    <t>(21)</t>
  </si>
  <si>
    <t>(22)</t>
  </si>
  <si>
    <t>Sn (art. 9)</t>
  </si>
  <si>
    <r>
      <t>CLASSE EDIFICIO</t>
    </r>
    <r>
      <rPr>
        <sz val="9"/>
        <rFont val="Arial"/>
        <family val="2"/>
      </rPr>
      <t xml:space="preserve"> (15)</t>
    </r>
  </si>
  <si>
    <t>Sa (art. 9)</t>
  </si>
  <si>
    <t>Sup. accessori</t>
  </si>
  <si>
    <t>60% Sa</t>
  </si>
  <si>
    <r>
      <t xml:space="preserve">% MAGGIORAZIONE </t>
    </r>
    <r>
      <rPr>
        <sz val="9"/>
        <rFont val="Arial"/>
        <family val="2"/>
      </rPr>
      <t>(16)</t>
    </r>
  </si>
  <si>
    <t>St (art. 9)</t>
  </si>
  <si>
    <t>Sup. tot. non resid.</t>
  </si>
  <si>
    <t>A</t>
  </si>
  <si>
    <t>C</t>
  </si>
  <si>
    <t>D</t>
  </si>
  <si>
    <t>Costo di costruzione dell'edificio (Sc + St) x C</t>
  </si>
  <si>
    <t>Percentuale di contributo commisurato al costo di costruzione</t>
  </si>
  <si>
    <t>CONTRIBUTO EDIFICIO RESIDENZIALE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</si>
  <si>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</si>
  <si>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</si>
  <si>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</si>
  <si>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</si>
  <si>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</si>
  <si>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</si>
  <si>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</si>
  <si>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</si>
  <si>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</si>
  <si>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</si>
  <si>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</si>
  <si>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 dedurre esist.Su</t>
  </si>
  <si>
    <t>Quota base</t>
  </si>
  <si>
    <t>%  +</t>
  </si>
  <si>
    <t>Ubicazione (classe 1)</t>
  </si>
  <si>
    <r>
      <t>Caratteristica</t>
    </r>
    <r>
      <rPr>
        <sz val="7"/>
        <rFont val="Times New Roman"/>
        <family val="1"/>
      </rPr>
      <t xml:space="preserve">: </t>
    </r>
    <r>
      <rPr>
        <sz val="9"/>
        <rFont val="Times New Roman"/>
        <family val="1"/>
      </rPr>
      <t>lusso 2% - medio 0.5% - economico-popolare 0%</t>
    </r>
  </si>
  <si>
    <t>Destinazione:  Zone A-B 0%; C-D 0.5%; E 2%; F 2%</t>
  </si>
  <si>
    <r>
      <t>%  =</t>
    </r>
    <r>
      <rPr>
        <sz val="9"/>
        <rFont val="Times New Roman"/>
        <family val="1"/>
      </rPr>
      <t xml:space="preserve"> </t>
    </r>
  </si>
  <si>
    <t xml:space="preserve">                                                                </t>
  </si>
  <si>
    <r>
      <t xml:space="preserve">Somma delle percentuali = .......... %  </t>
    </r>
    <r>
      <rPr>
        <b/>
        <sz val="9"/>
        <rFont val="Times New Roman"/>
        <family val="1"/>
      </rPr>
      <t>P =</t>
    </r>
    <r>
      <rPr>
        <sz val="9"/>
        <rFont val="Times New Roman"/>
        <family val="1"/>
      </rPr>
      <t xml:space="preserve"> .......... </t>
    </r>
    <r>
      <rPr>
        <b/>
        <sz val="9"/>
        <rFont val="Times New Roman"/>
        <family val="1"/>
      </rPr>
      <t>%</t>
    </r>
  </si>
  <si>
    <t xml:space="preserve">Costo massimo a mq. </t>
  </si>
  <si>
    <r>
      <t>Tipologia</t>
    </r>
    <r>
      <rPr>
        <sz val="7"/>
        <rFont val="Times New Roman"/>
        <family val="1"/>
      </rPr>
      <t xml:space="preserve">: </t>
    </r>
    <r>
      <rPr>
        <sz val="9"/>
        <rFont val="Times New Roman"/>
        <family val="1"/>
      </rPr>
      <t xml:space="preserve"> ville mono-plurifamiliari 2% - edifici isolati plurifamiliari 0.5% - edifici a torre in linea, a schiera e tipologie tradizionali dei centri rurali sardi</t>
    </r>
  </si>
  <si>
    <t>P</t>
  </si>
  <si>
    <t>La percentuale di contributo "P" va modificata a seconda della somma dei parametri sotto riportati</t>
  </si>
  <si>
    <t>COMUNE DI SASSARI - SETTORE EDILIZIA PRIVATA</t>
  </si>
  <si>
    <t>N.B.</t>
  </si>
  <si>
    <t>Costo al mq. di costruzione maggiorato A x 1+ M/100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</si>
</sst>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 &quot;* #,##0_-;&quot;-L. &quot;* #,##0_-;_-&quot;L. &quot;* \-_-;_-@_-"/>
    <numFmt numFmtId="165" formatCode="_-[$€-2]\ * #,##0.00_-;\-[$€-2]\ * #,##0.00_-;_-[$€-2]\ * \-??_-"/>
    <numFmt numFmtId="166" formatCode="[$€-410]\ #,##0.00;[Red]\-[$€-410]\ #,##0.00"/>
    <numFmt numFmtId="167" formatCode="_-[$€-2]\ * #,##0.00_-;\-[$€-2]\ * #,##0.00_-;_-[$€-2]\ * &quot;-&quot;??_-;_-@_-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46">
    <font>
      <sz val="10"/>
      <name val="Arial"/>
      <family val="2"/>
    </font>
    <font>
      <sz val="9"/>
      <name val="Arial"/>
      <family val="2"/>
    </font>
    <font>
      <sz val="8"/>
      <color indexed="8"/>
      <name val="Times New Roman"/>
      <family val="1"/>
    </font>
    <font>
      <b/>
      <sz val="9"/>
      <name val="Arial"/>
      <family val="2"/>
    </font>
    <font>
      <b/>
      <sz val="9"/>
      <name val="Comic Sans MS"/>
      <family val="4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164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hidden="1"/>
    </xf>
    <xf numFmtId="49" fontId="1" fillId="0" borderId="12" xfId="0" applyNumberFormat="1" applyFont="1" applyBorder="1" applyAlignment="1" applyProtection="1">
      <alignment horizontal="center" vertical="center"/>
      <protection hidden="1"/>
    </xf>
    <xf numFmtId="2" fontId="1" fillId="0" borderId="10" xfId="0" applyNumberFormat="1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2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vertical="top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2" fontId="3" fillId="0" borderId="11" xfId="0" applyNumberFormat="1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1" fontId="3" fillId="0" borderId="11" xfId="0" applyNumberFormat="1" applyFont="1" applyBorder="1" applyAlignment="1" applyProtection="1">
      <alignment horizontal="center" vertical="center"/>
      <protection hidden="1"/>
    </xf>
    <xf numFmtId="9" fontId="3" fillId="0" borderId="11" xfId="48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2" fontId="3" fillId="0" borderId="11" xfId="0" applyNumberFormat="1" applyFont="1" applyFill="1" applyBorder="1" applyAlignment="1" applyProtection="1">
      <alignment horizontal="center" vertical="center"/>
      <protection hidden="1"/>
    </xf>
    <xf numFmtId="165" fontId="1" fillId="33" borderId="10" xfId="60" applyNumberFormat="1" applyFont="1" applyFill="1" applyBorder="1" applyAlignment="1" applyProtection="1">
      <alignment horizontal="center" vertical="center"/>
      <protection locked="0"/>
    </xf>
    <xf numFmtId="165" fontId="1" fillId="34" borderId="13" xfId="60" applyNumberFormat="1" applyFont="1" applyFill="1" applyBorder="1" applyAlignment="1" applyProtection="1">
      <alignment horizontal="center" vertical="center"/>
      <protection locked="0"/>
    </xf>
    <xf numFmtId="165" fontId="3" fillId="34" borderId="11" xfId="6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166" fontId="1" fillId="0" borderId="0" xfId="0" applyNumberFormat="1" applyFont="1" applyAlignment="1" applyProtection="1">
      <alignment vertical="center"/>
      <protection hidden="1"/>
    </xf>
    <xf numFmtId="10" fontId="1" fillId="0" borderId="0" xfId="0" applyNumberFormat="1" applyFont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3" fillId="0" borderId="14" xfId="0" applyFont="1" applyBorder="1" applyAlignment="1" applyProtection="1">
      <alignment vertical="center"/>
      <protection hidden="1"/>
    </xf>
    <xf numFmtId="0" fontId="1" fillId="0" borderId="15" xfId="0" applyFont="1" applyBorder="1" applyAlignment="1" applyProtection="1">
      <alignment vertical="center"/>
      <protection hidden="1"/>
    </xf>
    <xf numFmtId="0" fontId="1" fillId="0" borderId="16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right" vertical="top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2" fontId="1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 wrapText="1"/>
      <protection hidden="1"/>
    </xf>
    <xf numFmtId="1" fontId="1" fillId="0" borderId="0" xfId="0" applyNumberFormat="1" applyFont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65" fontId="3" fillId="34" borderId="0" xfId="60" applyNumberFormat="1" applyFont="1" applyFill="1" applyBorder="1" applyAlignment="1" applyProtection="1">
      <alignment horizontal="center" vertical="center"/>
      <protection locked="0"/>
    </xf>
    <xf numFmtId="165" fontId="3" fillId="35" borderId="17" xfId="60" applyNumberFormat="1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>
      <alignment horizontal="justify"/>
    </xf>
    <xf numFmtId="0" fontId="7" fillId="3" borderId="19" xfId="0" applyFont="1" applyFill="1" applyBorder="1" applyAlignment="1">
      <alignment horizontal="justify"/>
    </xf>
    <xf numFmtId="0" fontId="0" fillId="3" borderId="19" xfId="0" applyFill="1" applyBorder="1" applyAlignment="1">
      <alignment/>
    </xf>
    <xf numFmtId="0" fontId="7" fillId="3" borderId="19" xfId="0" applyFont="1" applyFill="1" applyBorder="1" applyAlignment="1">
      <alignment horizontal="center"/>
    </xf>
    <xf numFmtId="0" fontId="1" fillId="3" borderId="20" xfId="0" applyFont="1" applyFill="1" applyBorder="1" applyAlignment="1" applyProtection="1">
      <alignment/>
      <protection hidden="1"/>
    </xf>
    <xf numFmtId="9" fontId="1" fillId="3" borderId="21" xfId="48" applyFont="1" applyFill="1" applyBorder="1" applyAlignment="1" applyProtection="1">
      <alignment vertical="center"/>
      <protection hidden="1"/>
    </xf>
    <xf numFmtId="0" fontId="1" fillId="0" borderId="19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6" fillId="3" borderId="22" xfId="0" applyFont="1" applyFill="1" applyBorder="1" applyAlignment="1">
      <alignment/>
    </xf>
    <xf numFmtId="0" fontId="7" fillId="3" borderId="22" xfId="0" applyFont="1" applyFill="1" applyBorder="1" applyAlignment="1">
      <alignment horizontal="justify"/>
    </xf>
    <xf numFmtId="0" fontId="7" fillId="3" borderId="22" xfId="0" applyFont="1" applyFill="1" applyBorder="1" applyAlignment="1" applyProtection="1">
      <alignment/>
      <protection hidden="1"/>
    </xf>
    <xf numFmtId="0" fontId="1" fillId="3" borderId="22" xfId="0" applyFont="1" applyFill="1" applyBorder="1" applyAlignment="1" applyProtection="1">
      <alignment/>
      <protection hidden="1"/>
    </xf>
    <xf numFmtId="0" fontId="9" fillId="3" borderId="22" xfId="0" applyFont="1" applyFill="1" applyBorder="1" applyAlignment="1">
      <alignment horizontal="justify"/>
    </xf>
    <xf numFmtId="0" fontId="7" fillId="3" borderId="22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left" wrapText="1"/>
    </xf>
    <xf numFmtId="0" fontId="7" fillId="3" borderId="22" xfId="0" applyFont="1" applyFill="1" applyBorder="1" applyAlignment="1">
      <alignment horizontal="left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left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49" fontId="1" fillId="0" borderId="23" xfId="0" applyNumberFormat="1" applyFont="1" applyBorder="1" applyAlignment="1" applyProtection="1">
      <alignment horizontal="center" vertical="center"/>
      <protection hidden="1"/>
    </xf>
    <xf numFmtId="49" fontId="1" fillId="0" borderId="12" xfId="0" applyNumberFormat="1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2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 hidden="1"/>
    </xf>
    <xf numFmtId="0" fontId="1" fillId="0" borderId="1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ont>
        <b val="0"/>
        <color indexed="2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2">
      <selection activeCell="H47" sqref="H47"/>
    </sheetView>
  </sheetViews>
  <sheetFormatPr defaultColWidth="9.140625" defaultRowHeight="12.75"/>
  <cols>
    <col min="1" max="1" width="5.7109375" style="8" customWidth="1"/>
    <col min="2" max="2" width="10.7109375" style="8" customWidth="1"/>
    <col min="3" max="8" width="15.7109375" style="8" customWidth="1"/>
    <col min="9" max="9" width="11.421875" style="8" customWidth="1"/>
    <col min="10" max="10" width="9.140625" style="8" customWidth="1"/>
    <col min="11" max="11" width="0" style="8" hidden="1" customWidth="1"/>
    <col min="12" max="16384" width="9.140625" style="8" customWidth="1"/>
  </cols>
  <sheetData>
    <row r="1" spans="1:9" ht="66" customHeight="1" hidden="1">
      <c r="A1" s="60"/>
      <c r="B1" s="60"/>
      <c r="C1" s="60"/>
      <c r="D1" s="60"/>
      <c r="E1" s="60"/>
      <c r="F1" s="60"/>
      <c r="G1" s="60"/>
      <c r="H1" s="60"/>
      <c r="I1" s="60"/>
    </row>
    <row r="2" spans="1:7" ht="20.25" customHeight="1">
      <c r="A2" s="56" t="s">
        <v>113</v>
      </c>
      <c r="B2" s="56"/>
      <c r="C2" s="56"/>
      <c r="D2" s="56"/>
      <c r="E2" s="56"/>
      <c r="F2" s="56"/>
      <c r="G2" s="56"/>
    </row>
    <row r="3" spans="1:7" s="7" customFormat="1" ht="16.5" customHeight="1">
      <c r="A3" s="22" t="s">
        <v>0</v>
      </c>
      <c r="G3" s="1">
        <v>1</v>
      </c>
    </row>
    <row r="4" spans="1:9" s="7" customFormat="1" ht="19.5" customHeight="1">
      <c r="A4" s="27" t="s">
        <v>1</v>
      </c>
      <c r="B4" s="28"/>
      <c r="C4" s="28"/>
      <c r="D4" s="28"/>
      <c r="E4" s="28"/>
      <c r="F4" s="28"/>
      <c r="G4" s="29"/>
      <c r="I4" s="30"/>
    </row>
    <row r="5" ht="7.5" customHeight="1"/>
    <row r="6" spans="1:7" s="31" customFormat="1" ht="60" customHeight="1">
      <c r="A6" s="61" t="s">
        <v>2</v>
      </c>
      <c r="B6" s="61"/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</row>
    <row r="7" spans="1:7" ht="18" customHeight="1">
      <c r="A7" s="62" t="s">
        <v>8</v>
      </c>
      <c r="B7" s="62"/>
      <c r="C7" s="3" t="s">
        <v>9</v>
      </c>
      <c r="D7" s="3" t="s">
        <v>10</v>
      </c>
      <c r="E7" s="3" t="s">
        <v>11</v>
      </c>
      <c r="F7" s="3" t="s">
        <v>12</v>
      </c>
      <c r="G7" s="3" t="s">
        <v>13</v>
      </c>
    </row>
    <row r="8" spans="1:7" ht="18" customHeight="1">
      <c r="A8" s="57" t="s">
        <v>14</v>
      </c>
      <c r="B8" s="57"/>
      <c r="C8" s="1"/>
      <c r="D8" s="6"/>
      <c r="E8" s="4">
        <f>ROUND((D8/$D$14),2)</f>
        <v>0</v>
      </c>
      <c r="F8" s="5">
        <v>0</v>
      </c>
      <c r="G8" s="4">
        <f>+F8*E8</f>
        <v>0</v>
      </c>
    </row>
    <row r="9" spans="1:7" ht="18" customHeight="1">
      <c r="A9" s="57" t="s">
        <v>15</v>
      </c>
      <c r="B9" s="57"/>
      <c r="C9" s="1"/>
      <c r="D9" s="6"/>
      <c r="E9" s="4">
        <f>ROUND((D9/$D$14),2)</f>
        <v>0</v>
      </c>
      <c r="F9" s="5">
        <v>5</v>
      </c>
      <c r="G9" s="4">
        <f>+F9*E9</f>
        <v>0</v>
      </c>
    </row>
    <row r="10" spans="1:7" ht="18" customHeight="1">
      <c r="A10" s="57" t="s">
        <v>16</v>
      </c>
      <c r="B10" s="57"/>
      <c r="C10" s="1">
        <v>1</v>
      </c>
      <c r="D10" s="6">
        <v>119.4</v>
      </c>
      <c r="E10" s="4">
        <f>ROUND((D10/$D$14),2)</f>
        <v>1</v>
      </c>
      <c r="F10" s="5">
        <v>15</v>
      </c>
      <c r="G10" s="4">
        <f>+F10*E10</f>
        <v>15</v>
      </c>
    </row>
    <row r="11" spans="1:7" ht="18" customHeight="1">
      <c r="A11" s="57" t="s">
        <v>17</v>
      </c>
      <c r="B11" s="57"/>
      <c r="C11" s="1"/>
      <c r="D11" s="6"/>
      <c r="E11" s="4">
        <f>ROUND((D11/$D$14),2)</f>
        <v>0</v>
      </c>
      <c r="F11" s="5">
        <v>30</v>
      </c>
      <c r="G11" s="4">
        <f>+F11*E11</f>
        <v>0</v>
      </c>
    </row>
    <row r="12" spans="1:7" ht="18" customHeight="1">
      <c r="A12" s="58" t="s">
        <v>18</v>
      </c>
      <c r="B12" s="58"/>
      <c r="C12" s="1"/>
      <c r="D12" s="6"/>
      <c r="E12" s="4">
        <f>ROUND((D12/$D$14),2)</f>
        <v>0</v>
      </c>
      <c r="F12" s="5">
        <v>50</v>
      </c>
      <c r="G12" s="4">
        <f>+F12*E12</f>
        <v>0</v>
      </c>
    </row>
    <row r="13" spans="2:7" ht="7.5" customHeight="1">
      <c r="B13" s="7"/>
      <c r="C13" s="7"/>
      <c r="D13" s="7"/>
      <c r="E13" s="7"/>
      <c r="F13" s="7"/>
      <c r="G13" s="7"/>
    </row>
    <row r="14" spans="3:9" ht="18" customHeight="1">
      <c r="C14" s="9" t="s">
        <v>100</v>
      </c>
      <c r="D14" s="12">
        <f>D8+D9+D10+D11+D12</f>
        <v>119.4</v>
      </c>
      <c r="H14" s="11" t="s">
        <v>19</v>
      </c>
      <c r="I14" s="12">
        <f>SUM(G8:G12)</f>
        <v>15</v>
      </c>
    </row>
    <row r="15" spans="1:9" ht="30" customHeight="1">
      <c r="A15" s="59" t="s">
        <v>20</v>
      </c>
      <c r="B15" s="59"/>
      <c r="C15" s="59"/>
      <c r="D15" s="59"/>
      <c r="F15" s="59" t="s">
        <v>21</v>
      </c>
      <c r="G15" s="59"/>
      <c r="H15" s="59"/>
      <c r="I15" s="32"/>
    </row>
    <row r="16" ht="7.5" customHeight="1">
      <c r="E16" s="33"/>
    </row>
    <row r="17" spans="1:8" s="34" customFormat="1" ht="51.75" customHeight="1">
      <c r="A17" s="61" t="s">
        <v>22</v>
      </c>
      <c r="B17" s="61"/>
      <c r="C17" s="61"/>
      <c r="D17" s="2" t="s">
        <v>23</v>
      </c>
      <c r="F17" s="61" t="s">
        <v>24</v>
      </c>
      <c r="G17" s="61" t="s">
        <v>25</v>
      </c>
      <c r="H17" s="61" t="s">
        <v>26</v>
      </c>
    </row>
    <row r="18" spans="1:8" ht="18" customHeight="1">
      <c r="A18" s="63" t="s">
        <v>27</v>
      </c>
      <c r="B18" s="63"/>
      <c r="C18" s="63"/>
      <c r="D18" s="3" t="s">
        <v>28</v>
      </c>
      <c r="F18" s="61"/>
      <c r="G18" s="61"/>
      <c r="H18" s="61"/>
    </row>
    <row r="19" spans="1:8" ht="25.5" customHeight="1">
      <c r="A19" s="64" t="s">
        <v>29</v>
      </c>
      <c r="B19" s="65" t="s">
        <v>30</v>
      </c>
      <c r="C19" s="65"/>
      <c r="D19" s="66">
        <v>13.92</v>
      </c>
      <c r="F19" s="61"/>
      <c r="G19" s="61"/>
      <c r="H19" s="61"/>
    </row>
    <row r="20" spans="1:8" ht="18" customHeight="1">
      <c r="A20" s="64"/>
      <c r="B20" s="65"/>
      <c r="C20" s="65"/>
      <c r="D20" s="66"/>
      <c r="F20" s="3" t="s">
        <v>31</v>
      </c>
      <c r="G20" s="3" t="s">
        <v>32</v>
      </c>
      <c r="H20" s="3" t="s">
        <v>33</v>
      </c>
    </row>
    <row r="21" spans="1:11" ht="18" customHeight="1">
      <c r="A21" s="64"/>
      <c r="B21" s="65"/>
      <c r="C21" s="65"/>
      <c r="D21" s="66"/>
      <c r="F21" s="5" t="s">
        <v>34</v>
      </c>
      <c r="G21" s="5" t="str">
        <f>IF(D28&lt;=0.5,"X"," ")</f>
        <v> </v>
      </c>
      <c r="H21" s="5">
        <v>0</v>
      </c>
      <c r="K21" s="8">
        <v>0</v>
      </c>
    </row>
    <row r="22" spans="1:11" ht="18" customHeight="1">
      <c r="A22" s="5" t="s">
        <v>35</v>
      </c>
      <c r="B22" s="67" t="s">
        <v>36</v>
      </c>
      <c r="C22" s="67"/>
      <c r="D22" s="6">
        <v>34.25</v>
      </c>
      <c r="F22" s="5" t="s">
        <v>37</v>
      </c>
      <c r="G22" s="5" t="str">
        <f>IF(AND(D28&gt;0.5,D28&lt;0.75),"X"," ")</f>
        <v> </v>
      </c>
      <c r="H22" s="5">
        <v>10</v>
      </c>
      <c r="K22" s="8">
        <f>IF(G22=" ",0,10)</f>
        <v>0</v>
      </c>
    </row>
    <row r="23" spans="1:11" ht="18" customHeight="1">
      <c r="A23" s="5" t="s">
        <v>38</v>
      </c>
      <c r="B23" s="68" t="s">
        <v>39</v>
      </c>
      <c r="C23" s="68"/>
      <c r="D23" s="6">
        <v>50.98</v>
      </c>
      <c r="F23" s="5" t="s">
        <v>40</v>
      </c>
      <c r="G23" s="5" t="str">
        <f>IF(AND(D28&gt;0.75,D28&lt;1),"X"," ")</f>
        <v> </v>
      </c>
      <c r="H23" s="5">
        <v>20</v>
      </c>
      <c r="K23" s="8">
        <f>IF(G23=" ",0,20)</f>
        <v>0</v>
      </c>
    </row>
    <row r="24" spans="1:11" ht="18" customHeight="1">
      <c r="A24" s="5" t="s">
        <v>41</v>
      </c>
      <c r="B24" s="67" t="s">
        <v>42</v>
      </c>
      <c r="C24" s="67"/>
      <c r="D24" s="6">
        <v>30.06</v>
      </c>
      <c r="F24" s="5" t="s">
        <v>43</v>
      </c>
      <c r="G24" s="5" t="str">
        <f>IF(D28&gt;=1,"X"," ")</f>
        <v>X</v>
      </c>
      <c r="H24" s="5">
        <v>30</v>
      </c>
      <c r="K24" s="8">
        <f>IF(G24=" ",0,30)</f>
        <v>30</v>
      </c>
    </row>
    <row r="25" ht="7.5" customHeight="1"/>
    <row r="26" spans="3:11" ht="18" customHeight="1">
      <c r="C26" s="9" t="s">
        <v>44</v>
      </c>
      <c r="D26" s="12">
        <f>SUM(D19:D24)</f>
        <v>129.21</v>
      </c>
      <c r="H26" s="11" t="s">
        <v>19</v>
      </c>
      <c r="I26" s="14">
        <f>SUM(K21:K24)</f>
        <v>30</v>
      </c>
      <c r="K26" s="8">
        <f>SUM(K21:K25)</f>
        <v>30</v>
      </c>
    </row>
    <row r="27" ht="7.5" customHeight="1"/>
    <row r="28" spans="3:4" ht="18" customHeight="1">
      <c r="C28" s="9" t="s">
        <v>45</v>
      </c>
      <c r="D28" s="15">
        <f>ROUND(D26/D14,2)</f>
        <v>1.08</v>
      </c>
    </row>
    <row r="29" spans="1:8" ht="30" customHeight="1">
      <c r="A29" s="59" t="s">
        <v>46</v>
      </c>
      <c r="B29" s="59"/>
      <c r="C29" s="59"/>
      <c r="D29" s="59"/>
      <c r="F29" s="59" t="s">
        <v>47</v>
      </c>
      <c r="G29" s="59"/>
      <c r="H29" s="59"/>
    </row>
    <row r="30" ht="7.5" customHeight="1"/>
    <row r="31" spans="1:8" ht="18" customHeight="1">
      <c r="A31" s="70" t="s">
        <v>48</v>
      </c>
      <c r="B31" s="70"/>
      <c r="C31" s="10" t="s">
        <v>49</v>
      </c>
      <c r="D31" s="10" t="s">
        <v>50</v>
      </c>
      <c r="F31" s="10" t="s">
        <v>51</v>
      </c>
      <c r="G31" s="10" t="s">
        <v>52</v>
      </c>
      <c r="H31" s="10" t="s">
        <v>26</v>
      </c>
    </row>
    <row r="32" spans="1:8" ht="18" customHeight="1">
      <c r="A32" s="63" t="s">
        <v>53</v>
      </c>
      <c r="B32" s="63"/>
      <c r="C32" s="3" t="s">
        <v>54</v>
      </c>
      <c r="D32" s="3" t="s">
        <v>55</v>
      </c>
      <c r="F32" s="3" t="s">
        <v>56</v>
      </c>
      <c r="G32" s="3" t="s">
        <v>57</v>
      </c>
      <c r="H32" s="3" t="s">
        <v>58</v>
      </c>
    </row>
    <row r="33" spans="1:11" ht="18" customHeight="1">
      <c r="A33" s="5">
        <v>1</v>
      </c>
      <c r="B33" s="5" t="s">
        <v>59</v>
      </c>
      <c r="C33" s="13" t="s">
        <v>60</v>
      </c>
      <c r="D33" s="4">
        <f>+D14</f>
        <v>119.4</v>
      </c>
      <c r="F33" s="5">
        <v>0</v>
      </c>
      <c r="G33" s="1" t="s">
        <v>61</v>
      </c>
      <c r="H33" s="5">
        <v>0</v>
      </c>
      <c r="K33" s="8">
        <v>0</v>
      </c>
    </row>
    <row r="34" spans="1:11" ht="18" customHeight="1">
      <c r="A34" s="5">
        <v>2</v>
      </c>
      <c r="B34" s="5" t="s">
        <v>62</v>
      </c>
      <c r="C34" s="13" t="s">
        <v>63</v>
      </c>
      <c r="D34" s="4">
        <f>+D26</f>
        <v>129.21</v>
      </c>
      <c r="F34" s="5">
        <v>1</v>
      </c>
      <c r="G34" s="1" t="s">
        <v>64</v>
      </c>
      <c r="H34" s="5">
        <v>10</v>
      </c>
      <c r="K34" s="8">
        <f>IF(G34=" ",0,10)</f>
        <v>0</v>
      </c>
    </row>
    <row r="35" spans="1:11" ht="18" customHeight="1">
      <c r="A35" s="5">
        <v>3</v>
      </c>
      <c r="B35" s="5" t="s">
        <v>65</v>
      </c>
      <c r="C35" s="13" t="s">
        <v>66</v>
      </c>
      <c r="D35" s="4">
        <f>ROUND(D34*0.6,2)</f>
        <v>77.53</v>
      </c>
      <c r="F35" s="5">
        <v>2</v>
      </c>
      <c r="G35" s="1" t="s">
        <v>64</v>
      </c>
      <c r="H35" s="5">
        <v>20</v>
      </c>
      <c r="K35" s="8">
        <f>IF(G35=" ",0,20)</f>
        <v>0</v>
      </c>
    </row>
    <row r="36" spans="1:11" ht="18" customHeight="1">
      <c r="A36" s="5" t="s">
        <v>67</v>
      </c>
      <c r="B36" s="5" t="s">
        <v>68</v>
      </c>
      <c r="C36" s="13" t="s">
        <v>69</v>
      </c>
      <c r="D36" s="4">
        <f>+D35+D33</f>
        <v>196.93</v>
      </c>
      <c r="F36" s="5">
        <v>3</v>
      </c>
      <c r="G36" s="1" t="s">
        <v>64</v>
      </c>
      <c r="H36" s="5">
        <v>30</v>
      </c>
      <c r="K36" s="8">
        <f>IF(G36=" ",0,30)</f>
        <v>0</v>
      </c>
    </row>
    <row r="37" spans="1:11" ht="18" customHeight="1">
      <c r="A37" s="16"/>
      <c r="B37" s="16"/>
      <c r="C37" s="17"/>
      <c r="D37" s="16"/>
      <c r="F37" s="5">
        <v>4</v>
      </c>
      <c r="G37" s="1" t="s">
        <v>64</v>
      </c>
      <c r="H37" s="5">
        <v>40</v>
      </c>
      <c r="K37" s="8">
        <f>IF(G37=" ",0,40)</f>
        <v>0</v>
      </c>
    </row>
    <row r="38" spans="1:11" ht="18" customHeight="1">
      <c r="A38" s="16"/>
      <c r="B38" s="16"/>
      <c r="C38" s="17"/>
      <c r="D38" s="16"/>
      <c r="F38" s="5">
        <v>5</v>
      </c>
      <c r="G38" s="1" t="s">
        <v>64</v>
      </c>
      <c r="H38" s="5">
        <v>50</v>
      </c>
      <c r="K38" s="8">
        <f>IF(G38=" ",0,50)</f>
        <v>0</v>
      </c>
    </row>
    <row r="39" spans="1:9" ht="18" customHeight="1">
      <c r="A39" s="7"/>
      <c r="B39" s="7"/>
      <c r="C39" s="7"/>
      <c r="D39" s="7"/>
      <c r="H39" s="11" t="s">
        <v>19</v>
      </c>
      <c r="I39" s="14">
        <f>SUM(K33:K38)</f>
        <v>0</v>
      </c>
    </row>
    <row r="40" spans="1:6" ht="20.25" customHeight="1">
      <c r="A40" s="59" t="s">
        <v>70</v>
      </c>
      <c r="B40" s="59"/>
      <c r="C40" s="59"/>
      <c r="D40" s="59"/>
      <c r="E40" s="59"/>
      <c r="F40" s="59"/>
    </row>
    <row r="41" spans="1:11" ht="18" customHeight="1">
      <c r="A41" s="70" t="s">
        <v>48</v>
      </c>
      <c r="B41" s="70"/>
      <c r="C41" s="10" t="s">
        <v>49</v>
      </c>
      <c r="D41" s="10" t="s">
        <v>50</v>
      </c>
      <c r="G41" s="69" t="s">
        <v>71</v>
      </c>
      <c r="H41" s="69"/>
      <c r="I41" s="12">
        <f>+I39+I26+I14</f>
        <v>45</v>
      </c>
      <c r="K41" s="35">
        <f>ROUND(I41,0)</f>
        <v>45</v>
      </c>
    </row>
    <row r="42" spans="1:4" ht="18" customHeight="1">
      <c r="A42" s="63" t="s">
        <v>72</v>
      </c>
      <c r="B42" s="63"/>
      <c r="C42" s="3" t="s">
        <v>73</v>
      </c>
      <c r="D42" s="3" t="s">
        <v>74</v>
      </c>
    </row>
    <row r="43" spans="1:9" ht="18" customHeight="1">
      <c r="A43" s="5">
        <v>1</v>
      </c>
      <c r="B43" s="5" t="s">
        <v>75</v>
      </c>
      <c r="C43" s="13" t="s">
        <v>63</v>
      </c>
      <c r="D43" s="6"/>
      <c r="G43" s="69" t="s">
        <v>76</v>
      </c>
      <c r="H43" s="69"/>
      <c r="I43" s="18" t="str">
        <f>VLOOKUP(K41,Tabella!A1:B101,2)</f>
        <v>IX</v>
      </c>
    </row>
    <row r="44" spans="1:9" ht="18" customHeight="1">
      <c r="A44" s="5">
        <v>2</v>
      </c>
      <c r="B44" s="5" t="s">
        <v>77</v>
      </c>
      <c r="C44" s="13" t="s">
        <v>78</v>
      </c>
      <c r="D44" s="6"/>
      <c r="I44" s="36"/>
    </row>
    <row r="45" spans="1:9" ht="18" customHeight="1">
      <c r="A45" s="5">
        <v>3</v>
      </c>
      <c r="B45" s="5" t="s">
        <v>79</v>
      </c>
      <c r="C45" s="13" t="s">
        <v>66</v>
      </c>
      <c r="D45" s="4">
        <f>ROUND(D44*0.6,2)</f>
        <v>0</v>
      </c>
      <c r="G45" s="69" t="s">
        <v>80</v>
      </c>
      <c r="H45" s="69"/>
      <c r="I45" s="15">
        <f>IF(I41&lt;1,0,VLOOKUP(K41,Tabella!A3:C103,3)*0.01)</f>
        <v>0.4</v>
      </c>
    </row>
    <row r="46" spans="1:9" ht="18" customHeight="1">
      <c r="A46" s="5" t="s">
        <v>67</v>
      </c>
      <c r="B46" s="5" t="s">
        <v>81</v>
      </c>
      <c r="C46" s="13" t="s">
        <v>82</v>
      </c>
      <c r="D46" s="4">
        <f>+D45+D43</f>
        <v>0</v>
      </c>
      <c r="I46" s="36"/>
    </row>
    <row r="47" spans="1:8" ht="18" customHeight="1">
      <c r="A47" s="37" t="s">
        <v>83</v>
      </c>
      <c r="B47" s="7" t="s">
        <v>109</v>
      </c>
      <c r="C47" s="7"/>
      <c r="D47" s="7"/>
      <c r="H47" s="19">
        <v>236.27</v>
      </c>
    </row>
    <row r="48" spans="1:8" ht="18" customHeight="1">
      <c r="A48" s="37" t="s">
        <v>84</v>
      </c>
      <c r="B48" s="7" t="s">
        <v>115</v>
      </c>
      <c r="C48" s="7"/>
      <c r="D48" s="7"/>
      <c r="H48" s="20">
        <f>(1+(I45*100/100))*H47</f>
        <v>330.778</v>
      </c>
    </row>
    <row r="49" spans="1:8" ht="18" customHeight="1">
      <c r="A49" s="37" t="s">
        <v>85</v>
      </c>
      <c r="B49" s="7" t="s">
        <v>86</v>
      </c>
      <c r="C49" s="7"/>
      <c r="D49" s="7"/>
      <c r="H49" s="21">
        <f>IF(D46&lt;(D14*0.25),((D46+D36)*H48),(D36*H48))</f>
        <v>65140.111540000005</v>
      </c>
    </row>
    <row r="50" spans="1:8" ht="18" customHeight="1" thickBot="1">
      <c r="A50" s="37" t="s">
        <v>111</v>
      </c>
      <c r="B50" s="7" t="s">
        <v>87</v>
      </c>
      <c r="C50" s="7"/>
      <c r="D50" s="7"/>
      <c r="E50" s="7"/>
      <c r="F50" s="7"/>
      <c r="G50" s="7"/>
      <c r="H50" s="45">
        <v>0.085</v>
      </c>
    </row>
    <row r="51" spans="1:9" ht="18" customHeight="1" thickBot="1">
      <c r="A51" s="37"/>
      <c r="B51" s="22" t="s">
        <v>88</v>
      </c>
      <c r="C51" s="7"/>
      <c r="D51" s="7"/>
      <c r="E51" s="23"/>
      <c r="F51" s="24"/>
      <c r="G51" s="25"/>
      <c r="H51" s="39">
        <f>+H49*H50</f>
        <v>5536.909480900001</v>
      </c>
      <c r="I51" s="38"/>
    </row>
    <row r="52" ht="11.25" customHeight="1">
      <c r="H52" s="38"/>
    </row>
    <row r="53" spans="1:9" ht="12.75" customHeight="1">
      <c r="A53" s="40" t="s">
        <v>114</v>
      </c>
      <c r="B53" s="48" t="s">
        <v>112</v>
      </c>
      <c r="C53" s="49"/>
      <c r="D53" s="49"/>
      <c r="E53" s="48"/>
      <c r="F53" s="50"/>
      <c r="G53" s="51"/>
      <c r="H53" s="46"/>
      <c r="I53" s="47"/>
    </row>
    <row r="54" spans="1:9" ht="12.75" customHeight="1">
      <c r="A54" s="41"/>
      <c r="B54" s="55" t="s">
        <v>101</v>
      </c>
      <c r="C54" s="55"/>
      <c r="D54" s="49">
        <v>5</v>
      </c>
      <c r="E54" s="49" t="s">
        <v>102</v>
      </c>
      <c r="F54" s="48"/>
      <c r="G54" s="51"/>
      <c r="H54" s="46"/>
      <c r="I54" s="47"/>
    </row>
    <row r="55" spans="1:9" ht="18" customHeight="1">
      <c r="A55" s="41"/>
      <c r="B55" s="54" t="s">
        <v>103</v>
      </c>
      <c r="C55" s="54"/>
      <c r="D55" s="49">
        <v>2</v>
      </c>
      <c r="E55" s="49" t="s">
        <v>102</v>
      </c>
      <c r="F55" s="48"/>
      <c r="G55" s="51"/>
      <c r="H55" s="46"/>
      <c r="I55" s="47"/>
    </row>
    <row r="56" spans="1:9" ht="28.5" customHeight="1">
      <c r="A56" s="41"/>
      <c r="B56" s="54" t="s">
        <v>104</v>
      </c>
      <c r="C56" s="54"/>
      <c r="D56" s="48"/>
      <c r="E56" s="49" t="s">
        <v>102</v>
      </c>
      <c r="F56" s="48"/>
      <c r="G56" s="51"/>
      <c r="H56" s="46"/>
      <c r="I56" s="47"/>
    </row>
    <row r="57" spans="1:9" ht="49.5" customHeight="1">
      <c r="A57" s="42"/>
      <c r="B57" s="54" t="s">
        <v>110</v>
      </c>
      <c r="C57" s="54"/>
      <c r="D57" s="48"/>
      <c r="E57" s="49" t="s">
        <v>102</v>
      </c>
      <c r="F57" s="48"/>
      <c r="G57" s="51"/>
      <c r="H57" s="46"/>
      <c r="I57" s="47"/>
    </row>
    <row r="58" spans="1:9" ht="27" customHeight="1">
      <c r="A58" s="43"/>
      <c r="B58" s="54" t="s">
        <v>105</v>
      </c>
      <c r="C58" s="54"/>
      <c r="D58" s="48"/>
      <c r="E58" s="52" t="s">
        <v>106</v>
      </c>
      <c r="F58" s="48"/>
      <c r="G58" s="51"/>
      <c r="H58" s="46"/>
      <c r="I58" s="47"/>
    </row>
    <row r="59" spans="1:9" ht="12.75" customHeight="1">
      <c r="A59" s="44"/>
      <c r="B59" s="53" t="s">
        <v>107</v>
      </c>
      <c r="C59" s="48"/>
      <c r="D59" s="48"/>
      <c r="E59" s="53" t="s">
        <v>108</v>
      </c>
      <c r="F59" s="48"/>
      <c r="G59" s="51"/>
      <c r="H59" s="46"/>
      <c r="I59" s="47"/>
    </row>
  </sheetData>
  <sheetProtection selectLockedCells="1" selectUnlockedCells="1"/>
  <mergeCells count="37">
    <mergeCell ref="G45:H45"/>
    <mergeCell ref="F29:H29"/>
    <mergeCell ref="A31:B31"/>
    <mergeCell ref="A32:B32"/>
    <mergeCell ref="A40:F40"/>
    <mergeCell ref="A41:B41"/>
    <mergeCell ref="G41:H41"/>
    <mergeCell ref="B22:C22"/>
    <mergeCell ref="B23:C23"/>
    <mergeCell ref="B24:C24"/>
    <mergeCell ref="A29:D29"/>
    <mergeCell ref="A42:B42"/>
    <mergeCell ref="G43:H43"/>
    <mergeCell ref="A17:C17"/>
    <mergeCell ref="F17:F19"/>
    <mergeCell ref="G17:G19"/>
    <mergeCell ref="H17:H19"/>
    <mergeCell ref="A18:C18"/>
    <mergeCell ref="A19:A21"/>
    <mergeCell ref="B19:C21"/>
    <mergeCell ref="D19:D21"/>
    <mergeCell ref="A1:I1"/>
    <mergeCell ref="A6:B6"/>
    <mergeCell ref="A7:B7"/>
    <mergeCell ref="A8:B8"/>
    <mergeCell ref="A9:B9"/>
    <mergeCell ref="A10:B10"/>
    <mergeCell ref="B56:C56"/>
    <mergeCell ref="B55:C55"/>
    <mergeCell ref="B54:C54"/>
    <mergeCell ref="B57:C57"/>
    <mergeCell ref="B58:C58"/>
    <mergeCell ref="A2:G2"/>
    <mergeCell ref="A11:B11"/>
    <mergeCell ref="A12:B12"/>
    <mergeCell ref="A15:D15"/>
    <mergeCell ref="F15:H15"/>
  </mergeCells>
  <conditionalFormatting sqref="G3">
    <cfRule type="cellIs" priority="1" dxfId="0" operator="notBetween" stopIfTrue="1">
      <formula>1</formula>
      <formula>2</formula>
    </cfRule>
  </conditionalFormatting>
  <printOptions/>
  <pageMargins left="0.5902777777777778" right="0.5902777777777778" top="0" bottom="0" header="0.5118055555555555" footer="0.5118055555555555"/>
  <pageSetup horizontalDpi="300" verticalDpi="300" orientation="portrait" paperSize="9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77">
      <selection activeCell="C11" sqref="C11"/>
    </sheetView>
  </sheetViews>
  <sheetFormatPr defaultColWidth="9.140625" defaultRowHeight="12.75"/>
  <cols>
    <col min="1" max="7" width="5.7109375" style="26" customWidth="1"/>
  </cols>
  <sheetData>
    <row r="1" spans="1:7" ht="12.75">
      <c r="A1" s="26">
        <v>0</v>
      </c>
      <c r="B1" s="26" t="s">
        <v>89</v>
      </c>
      <c r="C1" s="26">
        <v>0</v>
      </c>
      <c r="D1" s="26">
        <v>6</v>
      </c>
      <c r="E1" s="26">
        <v>5</v>
      </c>
      <c r="F1" s="26">
        <v>7</v>
      </c>
      <c r="G1" s="26">
        <v>5</v>
      </c>
    </row>
    <row r="2" spans="1:7" ht="12.75">
      <c r="A2" s="26">
        <v>1</v>
      </c>
      <c r="B2" s="26" t="s">
        <v>89</v>
      </c>
      <c r="C2" s="26">
        <v>0</v>
      </c>
      <c r="D2" s="26">
        <v>6</v>
      </c>
      <c r="E2" s="26">
        <v>5</v>
      </c>
      <c r="F2" s="26">
        <v>7</v>
      </c>
      <c r="G2" s="26">
        <v>5</v>
      </c>
    </row>
    <row r="3" spans="1:7" ht="12.75">
      <c r="A3" s="26">
        <v>2</v>
      </c>
      <c r="B3" s="26" t="s">
        <v>89</v>
      </c>
      <c r="C3" s="26">
        <v>0</v>
      </c>
      <c r="D3" s="26">
        <v>6</v>
      </c>
      <c r="E3" s="26">
        <v>5</v>
      </c>
      <c r="F3" s="26">
        <v>7</v>
      </c>
      <c r="G3" s="26">
        <v>5</v>
      </c>
    </row>
    <row r="4" spans="1:7" ht="12.75">
      <c r="A4" s="26">
        <v>3</v>
      </c>
      <c r="B4" s="26" t="s">
        <v>89</v>
      </c>
      <c r="C4" s="26">
        <v>0</v>
      </c>
      <c r="D4" s="26">
        <v>6</v>
      </c>
      <c r="E4" s="26">
        <v>5</v>
      </c>
      <c r="F4" s="26">
        <v>7</v>
      </c>
      <c r="G4" s="26">
        <v>5</v>
      </c>
    </row>
    <row r="5" spans="1:7" ht="12.75">
      <c r="A5" s="26">
        <v>4</v>
      </c>
      <c r="B5" s="26" t="s">
        <v>89</v>
      </c>
      <c r="C5" s="26">
        <v>0</v>
      </c>
      <c r="D5" s="26">
        <v>6</v>
      </c>
      <c r="E5" s="26">
        <v>5</v>
      </c>
      <c r="F5" s="26">
        <v>7</v>
      </c>
      <c r="G5" s="26">
        <v>5</v>
      </c>
    </row>
    <row r="6" spans="1:7" ht="12.75">
      <c r="A6" s="26">
        <v>5</v>
      </c>
      <c r="B6" s="26" t="s">
        <v>89</v>
      </c>
      <c r="C6" s="26">
        <v>0</v>
      </c>
      <c r="D6" s="26">
        <v>6</v>
      </c>
      <c r="E6" s="26">
        <v>5</v>
      </c>
      <c r="F6" s="26">
        <v>7</v>
      </c>
      <c r="G6" s="26">
        <v>5</v>
      </c>
    </row>
    <row r="7" spans="1:7" ht="12.75">
      <c r="A7" s="26">
        <v>6</v>
      </c>
      <c r="B7" s="26" t="s">
        <v>90</v>
      </c>
      <c r="C7" s="26">
        <v>5</v>
      </c>
      <c r="D7" s="26">
        <v>6</v>
      </c>
      <c r="E7" s="26">
        <v>5</v>
      </c>
      <c r="F7" s="26">
        <v>7</v>
      </c>
      <c r="G7" s="26">
        <v>5</v>
      </c>
    </row>
    <row r="8" spans="1:7" ht="12.75">
      <c r="A8" s="26">
        <v>7</v>
      </c>
      <c r="B8" s="26" t="s">
        <v>90</v>
      </c>
      <c r="C8" s="26">
        <v>5</v>
      </c>
      <c r="D8" s="26">
        <v>6</v>
      </c>
      <c r="E8" s="26">
        <v>5</v>
      </c>
      <c r="F8" s="26">
        <v>7</v>
      </c>
      <c r="G8" s="26">
        <v>5</v>
      </c>
    </row>
    <row r="9" spans="1:7" ht="12.75">
      <c r="A9" s="26">
        <v>8</v>
      </c>
      <c r="B9" s="26" t="s">
        <v>90</v>
      </c>
      <c r="C9" s="26">
        <v>5</v>
      </c>
      <c r="D9" s="26">
        <v>6</v>
      </c>
      <c r="E9" s="26">
        <v>5</v>
      </c>
      <c r="F9" s="26">
        <v>7</v>
      </c>
      <c r="G9" s="26">
        <v>5</v>
      </c>
    </row>
    <row r="10" spans="1:7" ht="12.75">
      <c r="A10" s="26">
        <v>9</v>
      </c>
      <c r="B10" s="26" t="s">
        <v>90</v>
      </c>
      <c r="C10" s="26">
        <v>5</v>
      </c>
      <c r="D10" s="26">
        <v>6</v>
      </c>
      <c r="E10" s="26">
        <v>5</v>
      </c>
      <c r="F10" s="26">
        <v>7</v>
      </c>
      <c r="G10" s="26">
        <v>5</v>
      </c>
    </row>
    <row r="11" spans="1:7" ht="12.75">
      <c r="A11" s="26">
        <v>10</v>
      </c>
      <c r="B11" s="26" t="s">
        <v>90</v>
      </c>
      <c r="C11" s="26">
        <v>5</v>
      </c>
      <c r="D11" s="26">
        <v>6</v>
      </c>
      <c r="E11" s="26">
        <v>5</v>
      </c>
      <c r="F11" s="26">
        <v>7</v>
      </c>
      <c r="G11" s="26">
        <v>5</v>
      </c>
    </row>
    <row r="12" spans="1:7" ht="12.75">
      <c r="A12" s="26">
        <v>11</v>
      </c>
      <c r="B12" s="26" t="s">
        <v>91</v>
      </c>
      <c r="C12" s="26">
        <v>10</v>
      </c>
      <c r="D12" s="26">
        <v>6</v>
      </c>
      <c r="E12" s="26">
        <v>5</v>
      </c>
      <c r="F12" s="26">
        <v>7</v>
      </c>
      <c r="G12" s="26">
        <v>5</v>
      </c>
    </row>
    <row r="13" spans="1:7" ht="12.75">
      <c r="A13" s="26">
        <v>12</v>
      </c>
      <c r="B13" s="26" t="s">
        <v>91</v>
      </c>
      <c r="C13" s="26">
        <v>10</v>
      </c>
      <c r="D13" s="26">
        <v>6</v>
      </c>
      <c r="E13" s="26">
        <v>5</v>
      </c>
      <c r="F13" s="26">
        <v>7</v>
      </c>
      <c r="G13" s="26">
        <v>5</v>
      </c>
    </row>
    <row r="14" spans="1:7" ht="12.75">
      <c r="A14" s="26">
        <v>13</v>
      </c>
      <c r="B14" s="26" t="s">
        <v>91</v>
      </c>
      <c r="C14" s="26">
        <v>10</v>
      </c>
      <c r="D14" s="26">
        <v>6</v>
      </c>
      <c r="E14" s="26">
        <v>5</v>
      </c>
      <c r="F14" s="26">
        <v>7</v>
      </c>
      <c r="G14" s="26">
        <v>5</v>
      </c>
    </row>
    <row r="15" spans="1:7" ht="12.75">
      <c r="A15" s="26">
        <v>14</v>
      </c>
      <c r="B15" s="26" t="s">
        <v>91</v>
      </c>
      <c r="C15" s="26">
        <v>10</v>
      </c>
      <c r="D15" s="26">
        <v>6</v>
      </c>
      <c r="E15" s="26">
        <v>5</v>
      </c>
      <c r="F15" s="26">
        <v>7</v>
      </c>
      <c r="G15" s="26">
        <v>5</v>
      </c>
    </row>
    <row r="16" spans="1:7" ht="12.75">
      <c r="A16" s="26">
        <v>15</v>
      </c>
      <c r="B16" s="26" t="s">
        <v>91</v>
      </c>
      <c r="C16" s="26">
        <v>10</v>
      </c>
      <c r="D16" s="26">
        <v>6</v>
      </c>
      <c r="E16" s="26">
        <v>5</v>
      </c>
      <c r="F16" s="26">
        <v>7</v>
      </c>
      <c r="G16" s="26">
        <v>5</v>
      </c>
    </row>
    <row r="17" spans="1:7" ht="12.75">
      <c r="A17" s="26">
        <v>16</v>
      </c>
      <c r="B17" s="26" t="s">
        <v>92</v>
      </c>
      <c r="C17" s="26">
        <v>15</v>
      </c>
      <c r="D17" s="26">
        <v>8</v>
      </c>
      <c r="E17" s="26">
        <v>6</v>
      </c>
      <c r="F17" s="26">
        <v>10</v>
      </c>
      <c r="G17" s="26">
        <v>6</v>
      </c>
    </row>
    <row r="18" spans="1:7" ht="12.75">
      <c r="A18" s="26">
        <v>17</v>
      </c>
      <c r="B18" s="26" t="s">
        <v>92</v>
      </c>
      <c r="C18" s="26">
        <v>15</v>
      </c>
      <c r="D18" s="26">
        <v>8</v>
      </c>
      <c r="E18" s="26">
        <v>6</v>
      </c>
      <c r="F18" s="26">
        <v>10</v>
      </c>
      <c r="G18" s="26">
        <v>6</v>
      </c>
    </row>
    <row r="19" spans="1:7" ht="12.75">
      <c r="A19" s="26">
        <v>18</v>
      </c>
      <c r="B19" s="26" t="s">
        <v>92</v>
      </c>
      <c r="C19" s="26">
        <v>15</v>
      </c>
      <c r="D19" s="26">
        <v>8</v>
      </c>
      <c r="E19" s="26">
        <v>6</v>
      </c>
      <c r="F19" s="26">
        <v>10</v>
      </c>
      <c r="G19" s="26">
        <v>6</v>
      </c>
    </row>
    <row r="20" spans="1:7" ht="12.75">
      <c r="A20" s="26">
        <v>19</v>
      </c>
      <c r="B20" s="26" t="s">
        <v>92</v>
      </c>
      <c r="C20" s="26">
        <v>15</v>
      </c>
      <c r="D20" s="26">
        <v>8</v>
      </c>
      <c r="E20" s="26">
        <v>6</v>
      </c>
      <c r="F20" s="26">
        <v>10</v>
      </c>
      <c r="G20" s="26">
        <v>6</v>
      </c>
    </row>
    <row r="21" spans="1:7" ht="12.75">
      <c r="A21" s="26">
        <v>20</v>
      </c>
      <c r="B21" s="26" t="s">
        <v>92</v>
      </c>
      <c r="C21" s="26">
        <v>15</v>
      </c>
      <c r="D21" s="26">
        <v>8</v>
      </c>
      <c r="E21" s="26">
        <v>6</v>
      </c>
      <c r="F21" s="26">
        <v>10</v>
      </c>
      <c r="G21" s="26">
        <v>6</v>
      </c>
    </row>
    <row r="22" spans="1:7" ht="12.75">
      <c r="A22" s="26">
        <v>21</v>
      </c>
      <c r="B22" s="26" t="s">
        <v>93</v>
      </c>
      <c r="C22" s="26">
        <v>20</v>
      </c>
      <c r="D22" s="26">
        <v>8</v>
      </c>
      <c r="E22" s="26">
        <v>6</v>
      </c>
      <c r="F22" s="26">
        <v>10</v>
      </c>
      <c r="G22" s="26">
        <v>6</v>
      </c>
    </row>
    <row r="23" spans="1:7" ht="12.75">
      <c r="A23" s="26">
        <v>22</v>
      </c>
      <c r="B23" s="26" t="s">
        <v>93</v>
      </c>
      <c r="C23" s="26">
        <v>20</v>
      </c>
      <c r="D23" s="26">
        <v>8</v>
      </c>
      <c r="E23" s="26">
        <v>6</v>
      </c>
      <c r="F23" s="26">
        <v>10</v>
      </c>
      <c r="G23" s="26">
        <v>6</v>
      </c>
    </row>
    <row r="24" spans="1:7" ht="12.75">
      <c r="A24" s="26">
        <v>23</v>
      </c>
      <c r="B24" s="26" t="s">
        <v>93</v>
      </c>
      <c r="C24" s="26">
        <v>20</v>
      </c>
      <c r="D24" s="26">
        <v>8</v>
      </c>
      <c r="E24" s="26">
        <v>6</v>
      </c>
      <c r="F24" s="26">
        <v>10</v>
      </c>
      <c r="G24" s="26">
        <v>6</v>
      </c>
    </row>
    <row r="25" spans="1:7" ht="12.75">
      <c r="A25" s="26">
        <v>24</v>
      </c>
      <c r="B25" s="26" t="s">
        <v>93</v>
      </c>
      <c r="C25" s="26">
        <v>20</v>
      </c>
      <c r="D25" s="26">
        <v>8</v>
      </c>
      <c r="E25" s="26">
        <v>6</v>
      </c>
      <c r="F25" s="26">
        <v>10</v>
      </c>
      <c r="G25" s="26">
        <v>6</v>
      </c>
    </row>
    <row r="26" spans="1:7" ht="12.75">
      <c r="A26" s="26">
        <v>25</v>
      </c>
      <c r="B26" s="26" t="s">
        <v>93</v>
      </c>
      <c r="C26" s="26">
        <v>20</v>
      </c>
      <c r="D26" s="26">
        <v>8</v>
      </c>
      <c r="E26" s="26">
        <v>6</v>
      </c>
      <c r="F26" s="26">
        <v>10</v>
      </c>
      <c r="G26" s="26">
        <v>6</v>
      </c>
    </row>
    <row r="27" spans="1:7" ht="12.75">
      <c r="A27" s="26">
        <v>26</v>
      </c>
      <c r="B27" s="26" t="s">
        <v>94</v>
      </c>
      <c r="C27" s="26">
        <v>25</v>
      </c>
      <c r="D27" s="26">
        <v>8</v>
      </c>
      <c r="E27" s="26">
        <v>6</v>
      </c>
      <c r="F27" s="26">
        <v>10</v>
      </c>
      <c r="G27" s="26">
        <v>6</v>
      </c>
    </row>
    <row r="28" spans="1:7" ht="12.75">
      <c r="A28" s="26">
        <v>27</v>
      </c>
      <c r="B28" s="26" t="s">
        <v>94</v>
      </c>
      <c r="C28" s="26">
        <v>25</v>
      </c>
      <c r="D28" s="26">
        <v>8</v>
      </c>
      <c r="E28" s="26">
        <v>6</v>
      </c>
      <c r="F28" s="26">
        <v>10</v>
      </c>
      <c r="G28" s="26">
        <v>6</v>
      </c>
    </row>
    <row r="29" spans="1:7" ht="12.75">
      <c r="A29" s="26">
        <v>28</v>
      </c>
      <c r="B29" s="26" t="s">
        <v>94</v>
      </c>
      <c r="C29" s="26">
        <v>25</v>
      </c>
      <c r="D29" s="26">
        <v>8</v>
      </c>
      <c r="E29" s="26">
        <v>6</v>
      </c>
      <c r="F29" s="26">
        <v>10</v>
      </c>
      <c r="G29" s="26">
        <v>6</v>
      </c>
    </row>
    <row r="30" spans="1:7" ht="12.75">
      <c r="A30" s="26">
        <v>29</v>
      </c>
      <c r="B30" s="26" t="s">
        <v>94</v>
      </c>
      <c r="C30" s="26">
        <v>25</v>
      </c>
      <c r="D30" s="26">
        <v>8</v>
      </c>
      <c r="E30" s="26">
        <v>6</v>
      </c>
      <c r="F30" s="26">
        <v>10</v>
      </c>
      <c r="G30" s="26">
        <v>6</v>
      </c>
    </row>
    <row r="31" spans="1:7" ht="12.75">
      <c r="A31" s="26">
        <v>30</v>
      </c>
      <c r="B31" s="26" t="s">
        <v>94</v>
      </c>
      <c r="C31" s="26">
        <v>25</v>
      </c>
      <c r="D31" s="26">
        <v>8</v>
      </c>
      <c r="E31" s="26">
        <v>6</v>
      </c>
      <c r="F31" s="26">
        <v>10</v>
      </c>
      <c r="G31" s="26">
        <v>6</v>
      </c>
    </row>
    <row r="32" spans="1:7" ht="12.75">
      <c r="A32" s="26">
        <v>31</v>
      </c>
      <c r="B32" s="26" t="s">
        <v>95</v>
      </c>
      <c r="C32" s="26">
        <v>30</v>
      </c>
      <c r="D32" s="26">
        <v>8</v>
      </c>
      <c r="E32" s="26">
        <v>6</v>
      </c>
      <c r="F32" s="26">
        <v>10</v>
      </c>
      <c r="G32" s="26">
        <v>6</v>
      </c>
    </row>
    <row r="33" spans="1:7" ht="12.75">
      <c r="A33" s="26">
        <v>32</v>
      </c>
      <c r="B33" s="26" t="s">
        <v>95</v>
      </c>
      <c r="C33" s="26">
        <v>30</v>
      </c>
      <c r="D33" s="26">
        <v>8</v>
      </c>
      <c r="E33" s="26">
        <v>6</v>
      </c>
      <c r="F33" s="26">
        <v>10</v>
      </c>
      <c r="G33" s="26">
        <v>6</v>
      </c>
    </row>
    <row r="34" spans="1:7" ht="12.75">
      <c r="A34" s="26">
        <v>33</v>
      </c>
      <c r="B34" s="26" t="s">
        <v>95</v>
      </c>
      <c r="C34" s="26">
        <v>30</v>
      </c>
      <c r="D34" s="26">
        <v>8</v>
      </c>
      <c r="E34" s="26">
        <v>6</v>
      </c>
      <c r="F34" s="26">
        <v>10</v>
      </c>
      <c r="G34" s="26">
        <v>6</v>
      </c>
    </row>
    <row r="35" spans="1:7" ht="12.75">
      <c r="A35" s="26">
        <v>34</v>
      </c>
      <c r="B35" s="26" t="s">
        <v>95</v>
      </c>
      <c r="C35" s="26">
        <v>30</v>
      </c>
      <c r="D35" s="26">
        <v>8</v>
      </c>
      <c r="E35" s="26">
        <v>6</v>
      </c>
      <c r="F35" s="26">
        <v>10</v>
      </c>
      <c r="G35" s="26">
        <v>6</v>
      </c>
    </row>
    <row r="36" spans="1:7" ht="12.75">
      <c r="A36" s="26">
        <v>35</v>
      </c>
      <c r="B36" s="26" t="s">
        <v>95</v>
      </c>
      <c r="C36" s="26">
        <v>30</v>
      </c>
      <c r="D36" s="26">
        <v>8</v>
      </c>
      <c r="E36" s="26">
        <v>6</v>
      </c>
      <c r="F36" s="26">
        <v>10</v>
      </c>
      <c r="G36" s="26">
        <v>6</v>
      </c>
    </row>
    <row r="37" spans="1:7" ht="12.75">
      <c r="A37" s="26">
        <v>36</v>
      </c>
      <c r="B37" s="26" t="s">
        <v>96</v>
      </c>
      <c r="C37" s="26">
        <v>35</v>
      </c>
      <c r="D37" s="26">
        <v>8</v>
      </c>
      <c r="E37" s="26">
        <v>6</v>
      </c>
      <c r="F37" s="26">
        <v>10</v>
      </c>
      <c r="G37" s="26">
        <v>6</v>
      </c>
    </row>
    <row r="38" spans="1:7" ht="12.75">
      <c r="A38" s="26">
        <v>37</v>
      </c>
      <c r="B38" s="26" t="s">
        <v>96</v>
      </c>
      <c r="C38" s="26">
        <v>35</v>
      </c>
      <c r="D38" s="26">
        <v>8</v>
      </c>
      <c r="E38" s="26">
        <v>6</v>
      </c>
      <c r="F38" s="26">
        <v>10</v>
      </c>
      <c r="G38" s="26">
        <v>6</v>
      </c>
    </row>
    <row r="39" spans="1:7" ht="12.75">
      <c r="A39" s="26">
        <v>38</v>
      </c>
      <c r="B39" s="26" t="s">
        <v>96</v>
      </c>
      <c r="C39" s="26">
        <v>35</v>
      </c>
      <c r="D39" s="26">
        <v>8</v>
      </c>
      <c r="E39" s="26">
        <v>6</v>
      </c>
      <c r="F39" s="26">
        <v>10</v>
      </c>
      <c r="G39" s="26">
        <v>6</v>
      </c>
    </row>
    <row r="40" spans="1:7" ht="12.75">
      <c r="A40" s="26">
        <v>39</v>
      </c>
      <c r="B40" s="26" t="s">
        <v>96</v>
      </c>
      <c r="C40" s="26">
        <v>35</v>
      </c>
      <c r="D40" s="26">
        <v>8</v>
      </c>
      <c r="E40" s="26">
        <v>6</v>
      </c>
      <c r="F40" s="26">
        <v>10</v>
      </c>
      <c r="G40" s="26">
        <v>6</v>
      </c>
    </row>
    <row r="41" spans="1:7" ht="12.75">
      <c r="A41" s="26">
        <v>40</v>
      </c>
      <c r="B41" s="26" t="s">
        <v>96</v>
      </c>
      <c r="C41" s="26">
        <v>35</v>
      </c>
      <c r="D41" s="26">
        <v>8</v>
      </c>
      <c r="E41" s="26">
        <v>6</v>
      </c>
      <c r="F41" s="26">
        <v>10</v>
      </c>
      <c r="G41" s="26">
        <v>6</v>
      </c>
    </row>
    <row r="42" spans="1:7" ht="12.75">
      <c r="A42" s="26">
        <v>41</v>
      </c>
      <c r="B42" s="26" t="s">
        <v>97</v>
      </c>
      <c r="C42" s="26">
        <v>40</v>
      </c>
      <c r="D42" s="26">
        <v>18</v>
      </c>
      <c r="E42" s="26">
        <v>10</v>
      </c>
      <c r="F42" s="26">
        <v>20</v>
      </c>
      <c r="G42" s="26">
        <v>15</v>
      </c>
    </row>
    <row r="43" spans="1:7" ht="12.75">
      <c r="A43" s="26">
        <v>42</v>
      </c>
      <c r="B43" s="26" t="s">
        <v>97</v>
      </c>
      <c r="C43" s="26">
        <v>40</v>
      </c>
      <c r="D43" s="26">
        <v>18</v>
      </c>
      <c r="E43" s="26">
        <v>10</v>
      </c>
      <c r="F43" s="26">
        <v>20</v>
      </c>
      <c r="G43" s="26">
        <v>15</v>
      </c>
    </row>
    <row r="44" spans="1:7" ht="12.75">
      <c r="A44" s="26">
        <v>43</v>
      </c>
      <c r="B44" s="26" t="s">
        <v>97</v>
      </c>
      <c r="C44" s="26">
        <v>40</v>
      </c>
      <c r="D44" s="26">
        <v>18</v>
      </c>
      <c r="E44" s="26">
        <v>10</v>
      </c>
      <c r="F44" s="26">
        <v>20</v>
      </c>
      <c r="G44" s="26">
        <v>15</v>
      </c>
    </row>
    <row r="45" spans="1:7" ht="12.75">
      <c r="A45" s="26">
        <v>44</v>
      </c>
      <c r="B45" s="26" t="s">
        <v>97</v>
      </c>
      <c r="C45" s="26">
        <v>40</v>
      </c>
      <c r="D45" s="26">
        <v>18</v>
      </c>
      <c r="E45" s="26">
        <v>10</v>
      </c>
      <c r="F45" s="26">
        <v>20</v>
      </c>
      <c r="G45" s="26">
        <v>15</v>
      </c>
    </row>
    <row r="46" spans="1:7" ht="12.75">
      <c r="A46" s="26">
        <v>45</v>
      </c>
      <c r="B46" s="26" t="s">
        <v>97</v>
      </c>
      <c r="C46" s="26">
        <v>40</v>
      </c>
      <c r="D46" s="26">
        <v>18</v>
      </c>
      <c r="E46" s="26">
        <v>10</v>
      </c>
      <c r="F46" s="26">
        <v>20</v>
      </c>
      <c r="G46" s="26">
        <v>15</v>
      </c>
    </row>
    <row r="47" spans="1:7" ht="12.75">
      <c r="A47" s="26">
        <v>46</v>
      </c>
      <c r="B47" s="26" t="s">
        <v>98</v>
      </c>
      <c r="C47" s="26">
        <v>45</v>
      </c>
      <c r="D47" s="26">
        <v>18</v>
      </c>
      <c r="E47" s="26">
        <v>10</v>
      </c>
      <c r="F47" s="26">
        <v>20</v>
      </c>
      <c r="G47" s="26">
        <v>15</v>
      </c>
    </row>
    <row r="48" spans="1:7" ht="12.75">
      <c r="A48" s="26">
        <v>47</v>
      </c>
      <c r="B48" s="26" t="s">
        <v>98</v>
      </c>
      <c r="C48" s="26">
        <v>45</v>
      </c>
      <c r="D48" s="26">
        <v>18</v>
      </c>
      <c r="E48" s="26">
        <v>10</v>
      </c>
      <c r="F48" s="26">
        <v>20</v>
      </c>
      <c r="G48" s="26">
        <v>15</v>
      </c>
    </row>
    <row r="49" spans="1:7" ht="12.75">
      <c r="A49" s="26">
        <v>48</v>
      </c>
      <c r="B49" s="26" t="s">
        <v>98</v>
      </c>
      <c r="C49" s="26">
        <v>45</v>
      </c>
      <c r="D49" s="26">
        <v>18</v>
      </c>
      <c r="E49" s="26">
        <v>10</v>
      </c>
      <c r="F49" s="26">
        <v>20</v>
      </c>
      <c r="G49" s="26">
        <v>15</v>
      </c>
    </row>
    <row r="50" spans="1:7" ht="12.75">
      <c r="A50" s="26">
        <v>49</v>
      </c>
      <c r="B50" s="26" t="s">
        <v>98</v>
      </c>
      <c r="C50" s="26">
        <v>45</v>
      </c>
      <c r="D50" s="26">
        <v>18</v>
      </c>
      <c r="E50" s="26">
        <v>10</v>
      </c>
      <c r="F50" s="26">
        <v>20</v>
      </c>
      <c r="G50" s="26">
        <v>15</v>
      </c>
    </row>
    <row r="51" spans="1:7" ht="12.75">
      <c r="A51" s="26">
        <v>50</v>
      </c>
      <c r="B51" s="26" t="s">
        <v>98</v>
      </c>
      <c r="C51" s="26">
        <v>45</v>
      </c>
      <c r="D51" s="26">
        <v>18</v>
      </c>
      <c r="E51" s="26">
        <v>10</v>
      </c>
      <c r="F51" s="26">
        <v>20</v>
      </c>
      <c r="G51" s="26">
        <v>15</v>
      </c>
    </row>
    <row r="52" spans="1:7" ht="12.75">
      <c r="A52" s="26">
        <v>51</v>
      </c>
      <c r="B52" s="26" t="s">
        <v>99</v>
      </c>
      <c r="C52" s="26">
        <v>50</v>
      </c>
      <c r="D52" s="26">
        <v>18</v>
      </c>
      <c r="E52" s="26">
        <v>10</v>
      </c>
      <c r="F52" s="26">
        <v>20</v>
      </c>
      <c r="G52" s="26">
        <v>15</v>
      </c>
    </row>
    <row r="53" spans="1:7" ht="12.75">
      <c r="A53" s="26">
        <v>52</v>
      </c>
      <c r="B53" s="26" t="s">
        <v>99</v>
      </c>
      <c r="C53" s="26">
        <v>50</v>
      </c>
      <c r="D53" s="26">
        <v>18</v>
      </c>
      <c r="E53" s="26">
        <v>10</v>
      </c>
      <c r="F53" s="26">
        <v>20</v>
      </c>
      <c r="G53" s="26">
        <v>15</v>
      </c>
    </row>
    <row r="54" spans="1:7" ht="12.75">
      <c r="A54" s="26">
        <v>53</v>
      </c>
      <c r="B54" s="26" t="s">
        <v>99</v>
      </c>
      <c r="C54" s="26">
        <v>50</v>
      </c>
      <c r="D54" s="26">
        <v>18</v>
      </c>
      <c r="E54" s="26">
        <v>10</v>
      </c>
      <c r="F54" s="26">
        <v>20</v>
      </c>
      <c r="G54" s="26">
        <v>15</v>
      </c>
    </row>
    <row r="55" spans="1:7" ht="12.75">
      <c r="A55" s="26">
        <v>54</v>
      </c>
      <c r="B55" s="26" t="s">
        <v>99</v>
      </c>
      <c r="C55" s="26">
        <v>50</v>
      </c>
      <c r="D55" s="26">
        <v>18</v>
      </c>
      <c r="E55" s="26">
        <v>10</v>
      </c>
      <c r="F55" s="26">
        <v>20</v>
      </c>
      <c r="G55" s="26">
        <v>15</v>
      </c>
    </row>
    <row r="56" spans="1:7" ht="12.75">
      <c r="A56" s="26">
        <v>55</v>
      </c>
      <c r="B56" s="26" t="s">
        <v>99</v>
      </c>
      <c r="C56" s="26">
        <v>50</v>
      </c>
      <c r="D56" s="26">
        <v>18</v>
      </c>
      <c r="E56" s="26">
        <v>10</v>
      </c>
      <c r="F56" s="26">
        <v>20</v>
      </c>
      <c r="G56" s="26">
        <v>15</v>
      </c>
    </row>
    <row r="57" spans="1:7" ht="12.75">
      <c r="A57" s="26">
        <v>56</v>
      </c>
      <c r="B57" s="26" t="s">
        <v>99</v>
      </c>
      <c r="C57" s="26">
        <v>50</v>
      </c>
      <c r="D57" s="26">
        <v>18</v>
      </c>
      <c r="E57" s="26">
        <v>10</v>
      </c>
      <c r="F57" s="26">
        <v>20</v>
      </c>
      <c r="G57" s="26">
        <v>15</v>
      </c>
    </row>
    <row r="58" spans="1:7" ht="12.75">
      <c r="A58" s="26">
        <v>57</v>
      </c>
      <c r="B58" s="26" t="s">
        <v>99</v>
      </c>
      <c r="C58" s="26">
        <v>50</v>
      </c>
      <c r="D58" s="26">
        <v>18</v>
      </c>
      <c r="E58" s="26">
        <v>10</v>
      </c>
      <c r="F58" s="26">
        <v>20</v>
      </c>
      <c r="G58" s="26">
        <v>15</v>
      </c>
    </row>
    <row r="59" spans="1:7" ht="12.75">
      <c r="A59" s="26">
        <v>58</v>
      </c>
      <c r="B59" s="26" t="s">
        <v>99</v>
      </c>
      <c r="C59" s="26">
        <v>50</v>
      </c>
      <c r="D59" s="26">
        <v>18</v>
      </c>
      <c r="E59" s="26">
        <v>10</v>
      </c>
      <c r="F59" s="26">
        <v>20</v>
      </c>
      <c r="G59" s="26">
        <v>15</v>
      </c>
    </row>
    <row r="60" spans="1:7" ht="12.75">
      <c r="A60" s="26">
        <v>59</v>
      </c>
      <c r="B60" s="26" t="s">
        <v>99</v>
      </c>
      <c r="C60" s="26">
        <v>50</v>
      </c>
      <c r="D60" s="26">
        <v>18</v>
      </c>
      <c r="E60" s="26">
        <v>10</v>
      </c>
      <c r="F60" s="26">
        <v>20</v>
      </c>
      <c r="G60" s="26">
        <v>15</v>
      </c>
    </row>
    <row r="61" spans="1:7" ht="12.75">
      <c r="A61" s="26">
        <v>60</v>
      </c>
      <c r="B61" s="26" t="s">
        <v>99</v>
      </c>
      <c r="C61" s="26">
        <v>50</v>
      </c>
      <c r="D61" s="26">
        <v>18</v>
      </c>
      <c r="E61" s="26">
        <v>10</v>
      </c>
      <c r="F61" s="26">
        <v>20</v>
      </c>
      <c r="G61" s="26">
        <v>15</v>
      </c>
    </row>
    <row r="62" spans="1:7" ht="12.75">
      <c r="A62" s="26">
        <v>61</v>
      </c>
      <c r="B62" s="26" t="s">
        <v>99</v>
      </c>
      <c r="C62" s="26">
        <v>50</v>
      </c>
      <c r="D62" s="26">
        <v>18</v>
      </c>
      <c r="E62" s="26">
        <v>10</v>
      </c>
      <c r="F62" s="26">
        <v>20</v>
      </c>
      <c r="G62" s="26">
        <v>15</v>
      </c>
    </row>
    <row r="63" spans="1:7" ht="12.75">
      <c r="A63" s="26">
        <v>62</v>
      </c>
      <c r="B63" s="26" t="s">
        <v>99</v>
      </c>
      <c r="C63" s="26">
        <v>50</v>
      </c>
      <c r="D63" s="26">
        <v>18</v>
      </c>
      <c r="E63" s="26">
        <v>10</v>
      </c>
      <c r="F63" s="26">
        <v>20</v>
      </c>
      <c r="G63" s="26">
        <v>15</v>
      </c>
    </row>
    <row r="64" spans="1:7" ht="12.75">
      <c r="A64" s="26">
        <v>63</v>
      </c>
      <c r="B64" s="26" t="s">
        <v>99</v>
      </c>
      <c r="C64" s="26">
        <v>50</v>
      </c>
      <c r="D64" s="26">
        <v>18</v>
      </c>
      <c r="E64" s="26">
        <v>10</v>
      </c>
      <c r="F64" s="26">
        <v>20</v>
      </c>
      <c r="G64" s="26">
        <v>15</v>
      </c>
    </row>
    <row r="65" spans="1:7" ht="12.75">
      <c r="A65" s="26">
        <v>64</v>
      </c>
      <c r="B65" s="26" t="s">
        <v>99</v>
      </c>
      <c r="C65" s="26">
        <v>50</v>
      </c>
      <c r="D65" s="26">
        <v>18</v>
      </c>
      <c r="E65" s="26">
        <v>10</v>
      </c>
      <c r="F65" s="26">
        <v>20</v>
      </c>
      <c r="G65" s="26">
        <v>15</v>
      </c>
    </row>
    <row r="66" spans="1:7" ht="12.75">
      <c r="A66" s="26">
        <v>65</v>
      </c>
      <c r="B66" s="26" t="s">
        <v>99</v>
      </c>
      <c r="C66" s="26">
        <v>50</v>
      </c>
      <c r="D66" s="26">
        <v>18</v>
      </c>
      <c r="E66" s="26">
        <v>10</v>
      </c>
      <c r="F66" s="26">
        <v>20</v>
      </c>
      <c r="G66" s="26">
        <v>15</v>
      </c>
    </row>
    <row r="67" spans="1:7" ht="12.75">
      <c r="A67" s="26">
        <v>66</v>
      </c>
      <c r="B67" s="26" t="s">
        <v>99</v>
      </c>
      <c r="C67" s="26">
        <v>50</v>
      </c>
      <c r="D67" s="26">
        <v>18</v>
      </c>
      <c r="E67" s="26">
        <v>10</v>
      </c>
      <c r="F67" s="26">
        <v>20</v>
      </c>
      <c r="G67" s="26">
        <v>15</v>
      </c>
    </row>
    <row r="68" spans="1:7" ht="12.75">
      <c r="A68" s="26">
        <v>67</v>
      </c>
      <c r="B68" s="26" t="s">
        <v>99</v>
      </c>
      <c r="C68" s="26">
        <v>50</v>
      </c>
      <c r="D68" s="26">
        <v>18</v>
      </c>
      <c r="E68" s="26">
        <v>10</v>
      </c>
      <c r="F68" s="26">
        <v>20</v>
      </c>
      <c r="G68" s="26">
        <v>15</v>
      </c>
    </row>
    <row r="69" spans="1:7" ht="12.75">
      <c r="A69" s="26">
        <v>68</v>
      </c>
      <c r="B69" s="26" t="s">
        <v>99</v>
      </c>
      <c r="C69" s="26">
        <v>50</v>
      </c>
      <c r="D69" s="26">
        <v>18</v>
      </c>
      <c r="E69" s="26">
        <v>10</v>
      </c>
      <c r="F69" s="26">
        <v>20</v>
      </c>
      <c r="G69" s="26">
        <v>15</v>
      </c>
    </row>
    <row r="70" spans="1:7" ht="12.75">
      <c r="A70" s="26">
        <v>69</v>
      </c>
      <c r="B70" s="26" t="s">
        <v>99</v>
      </c>
      <c r="C70" s="26">
        <v>50</v>
      </c>
      <c r="D70" s="26">
        <v>18</v>
      </c>
      <c r="E70" s="26">
        <v>10</v>
      </c>
      <c r="F70" s="26">
        <v>20</v>
      </c>
      <c r="G70" s="26">
        <v>15</v>
      </c>
    </row>
    <row r="71" spans="1:7" ht="12.75">
      <c r="A71" s="26">
        <v>70</v>
      </c>
      <c r="B71" s="26" t="s">
        <v>99</v>
      </c>
      <c r="C71" s="26">
        <v>50</v>
      </c>
      <c r="D71" s="26">
        <v>18</v>
      </c>
      <c r="E71" s="26">
        <v>10</v>
      </c>
      <c r="F71" s="26">
        <v>20</v>
      </c>
      <c r="G71" s="26">
        <v>15</v>
      </c>
    </row>
    <row r="72" spans="1:7" ht="12.75">
      <c r="A72" s="26">
        <v>71</v>
      </c>
      <c r="B72" s="26" t="s">
        <v>99</v>
      </c>
      <c r="C72" s="26">
        <v>50</v>
      </c>
      <c r="D72" s="26">
        <v>18</v>
      </c>
      <c r="E72" s="26">
        <v>10</v>
      </c>
      <c r="F72" s="26">
        <v>20</v>
      </c>
      <c r="G72" s="26">
        <v>15</v>
      </c>
    </row>
    <row r="73" spans="1:7" ht="12.75">
      <c r="A73" s="26">
        <v>72</v>
      </c>
      <c r="B73" s="26" t="s">
        <v>99</v>
      </c>
      <c r="C73" s="26">
        <v>50</v>
      </c>
      <c r="D73" s="26">
        <v>18</v>
      </c>
      <c r="E73" s="26">
        <v>10</v>
      </c>
      <c r="F73" s="26">
        <v>20</v>
      </c>
      <c r="G73" s="26">
        <v>15</v>
      </c>
    </row>
    <row r="74" spans="1:7" ht="12.75">
      <c r="A74" s="26">
        <v>73</v>
      </c>
      <c r="B74" s="26" t="s">
        <v>99</v>
      </c>
      <c r="C74" s="26">
        <v>50</v>
      </c>
      <c r="D74" s="26">
        <v>18</v>
      </c>
      <c r="E74" s="26">
        <v>10</v>
      </c>
      <c r="F74" s="26">
        <v>20</v>
      </c>
      <c r="G74" s="26">
        <v>15</v>
      </c>
    </row>
    <row r="75" spans="1:7" ht="12.75">
      <c r="A75" s="26">
        <v>74</v>
      </c>
      <c r="B75" s="26" t="s">
        <v>99</v>
      </c>
      <c r="C75" s="26">
        <v>50</v>
      </c>
      <c r="D75" s="26">
        <v>18</v>
      </c>
      <c r="E75" s="26">
        <v>10</v>
      </c>
      <c r="F75" s="26">
        <v>20</v>
      </c>
      <c r="G75" s="26">
        <v>15</v>
      </c>
    </row>
    <row r="76" spans="1:7" ht="12.75">
      <c r="A76" s="26">
        <v>75</v>
      </c>
      <c r="B76" s="26" t="s">
        <v>99</v>
      </c>
      <c r="C76" s="26">
        <v>50</v>
      </c>
      <c r="D76" s="26">
        <v>18</v>
      </c>
      <c r="E76" s="26">
        <v>10</v>
      </c>
      <c r="F76" s="26">
        <v>20</v>
      </c>
      <c r="G76" s="26">
        <v>15</v>
      </c>
    </row>
    <row r="77" spans="1:7" ht="12.75">
      <c r="A77" s="26">
        <v>76</v>
      </c>
      <c r="B77" s="26" t="s">
        <v>99</v>
      </c>
      <c r="C77" s="26">
        <v>50</v>
      </c>
      <c r="D77" s="26">
        <v>18</v>
      </c>
      <c r="E77" s="26">
        <v>10</v>
      </c>
      <c r="F77" s="26">
        <v>20</v>
      </c>
      <c r="G77" s="26">
        <v>15</v>
      </c>
    </row>
    <row r="78" spans="1:7" ht="12.75">
      <c r="A78" s="26">
        <v>77</v>
      </c>
      <c r="B78" s="26" t="s">
        <v>99</v>
      </c>
      <c r="C78" s="26">
        <v>50</v>
      </c>
      <c r="D78" s="26">
        <v>18</v>
      </c>
      <c r="E78" s="26">
        <v>10</v>
      </c>
      <c r="F78" s="26">
        <v>20</v>
      </c>
      <c r="G78" s="26">
        <v>15</v>
      </c>
    </row>
    <row r="79" spans="1:7" ht="12.75">
      <c r="A79" s="26">
        <v>78</v>
      </c>
      <c r="B79" s="26" t="s">
        <v>99</v>
      </c>
      <c r="C79" s="26">
        <v>50</v>
      </c>
      <c r="D79" s="26">
        <v>18</v>
      </c>
      <c r="E79" s="26">
        <v>10</v>
      </c>
      <c r="F79" s="26">
        <v>20</v>
      </c>
      <c r="G79" s="26">
        <v>15</v>
      </c>
    </row>
    <row r="80" spans="1:7" ht="12.75">
      <c r="A80" s="26">
        <v>79</v>
      </c>
      <c r="B80" s="26" t="s">
        <v>99</v>
      </c>
      <c r="C80" s="26">
        <v>50</v>
      </c>
      <c r="D80" s="26">
        <v>18</v>
      </c>
      <c r="E80" s="26">
        <v>10</v>
      </c>
      <c r="F80" s="26">
        <v>20</v>
      </c>
      <c r="G80" s="26">
        <v>15</v>
      </c>
    </row>
    <row r="81" spans="1:7" ht="12.75">
      <c r="A81" s="26">
        <v>80</v>
      </c>
      <c r="B81" s="26" t="s">
        <v>99</v>
      </c>
      <c r="C81" s="26">
        <v>50</v>
      </c>
      <c r="D81" s="26">
        <v>18</v>
      </c>
      <c r="E81" s="26">
        <v>10</v>
      </c>
      <c r="F81" s="26">
        <v>20</v>
      </c>
      <c r="G81" s="26">
        <v>15</v>
      </c>
    </row>
    <row r="82" spans="1:7" ht="12.75">
      <c r="A82" s="26">
        <v>81</v>
      </c>
      <c r="B82" s="26" t="s">
        <v>99</v>
      </c>
      <c r="C82" s="26">
        <v>50</v>
      </c>
      <c r="D82" s="26">
        <v>18</v>
      </c>
      <c r="E82" s="26">
        <v>10</v>
      </c>
      <c r="F82" s="26">
        <v>20</v>
      </c>
      <c r="G82" s="26">
        <v>15</v>
      </c>
    </row>
    <row r="83" spans="1:7" ht="12.75">
      <c r="A83" s="26">
        <v>82</v>
      </c>
      <c r="B83" s="26" t="s">
        <v>99</v>
      </c>
      <c r="C83" s="26">
        <v>50</v>
      </c>
      <c r="D83" s="26">
        <v>18</v>
      </c>
      <c r="E83" s="26">
        <v>10</v>
      </c>
      <c r="F83" s="26">
        <v>20</v>
      </c>
      <c r="G83" s="26">
        <v>15</v>
      </c>
    </row>
    <row r="84" spans="1:7" ht="12.75">
      <c r="A84" s="26">
        <v>83</v>
      </c>
      <c r="B84" s="26" t="s">
        <v>99</v>
      </c>
      <c r="C84" s="26">
        <v>50</v>
      </c>
      <c r="D84" s="26">
        <v>18</v>
      </c>
      <c r="E84" s="26">
        <v>10</v>
      </c>
      <c r="F84" s="26">
        <v>20</v>
      </c>
      <c r="G84" s="26">
        <v>15</v>
      </c>
    </row>
    <row r="85" spans="1:7" ht="12.75">
      <c r="A85" s="26">
        <v>84</v>
      </c>
      <c r="B85" s="26" t="s">
        <v>99</v>
      </c>
      <c r="C85" s="26">
        <v>50</v>
      </c>
      <c r="D85" s="26">
        <v>18</v>
      </c>
      <c r="E85" s="26">
        <v>10</v>
      </c>
      <c r="F85" s="26">
        <v>20</v>
      </c>
      <c r="G85" s="26">
        <v>15</v>
      </c>
    </row>
    <row r="86" spans="1:7" ht="12.75">
      <c r="A86" s="26">
        <v>85</v>
      </c>
      <c r="B86" s="26" t="s">
        <v>99</v>
      </c>
      <c r="C86" s="26">
        <v>50</v>
      </c>
      <c r="D86" s="26">
        <v>18</v>
      </c>
      <c r="E86" s="26">
        <v>10</v>
      </c>
      <c r="F86" s="26">
        <v>20</v>
      </c>
      <c r="G86" s="26">
        <v>15</v>
      </c>
    </row>
    <row r="87" spans="1:7" ht="12.75">
      <c r="A87" s="26">
        <v>86</v>
      </c>
      <c r="B87" s="26" t="s">
        <v>99</v>
      </c>
      <c r="C87" s="26">
        <v>50</v>
      </c>
      <c r="D87" s="26">
        <v>18</v>
      </c>
      <c r="E87" s="26">
        <v>10</v>
      </c>
      <c r="F87" s="26">
        <v>20</v>
      </c>
      <c r="G87" s="26">
        <v>15</v>
      </c>
    </row>
    <row r="88" spans="1:7" ht="12.75">
      <c r="A88" s="26">
        <v>87</v>
      </c>
      <c r="B88" s="26" t="s">
        <v>99</v>
      </c>
      <c r="C88" s="26">
        <v>50</v>
      </c>
      <c r="D88" s="26">
        <v>18</v>
      </c>
      <c r="E88" s="26">
        <v>10</v>
      </c>
      <c r="F88" s="26">
        <v>20</v>
      </c>
      <c r="G88" s="26">
        <v>15</v>
      </c>
    </row>
    <row r="89" spans="1:7" ht="12.75">
      <c r="A89" s="26">
        <v>88</v>
      </c>
      <c r="B89" s="26" t="s">
        <v>99</v>
      </c>
      <c r="C89" s="26">
        <v>50</v>
      </c>
      <c r="D89" s="26">
        <v>18</v>
      </c>
      <c r="E89" s="26">
        <v>10</v>
      </c>
      <c r="F89" s="26">
        <v>20</v>
      </c>
      <c r="G89" s="26">
        <v>15</v>
      </c>
    </row>
    <row r="90" spans="1:7" ht="12.75">
      <c r="A90" s="26">
        <v>89</v>
      </c>
      <c r="B90" s="26" t="s">
        <v>99</v>
      </c>
      <c r="C90" s="26">
        <v>50</v>
      </c>
      <c r="D90" s="26">
        <v>18</v>
      </c>
      <c r="E90" s="26">
        <v>10</v>
      </c>
      <c r="F90" s="26">
        <v>20</v>
      </c>
      <c r="G90" s="26">
        <v>15</v>
      </c>
    </row>
    <row r="91" spans="1:7" ht="12.75">
      <c r="A91" s="26">
        <v>90</v>
      </c>
      <c r="B91" s="26" t="s">
        <v>99</v>
      </c>
      <c r="C91" s="26">
        <v>50</v>
      </c>
      <c r="D91" s="26">
        <v>18</v>
      </c>
      <c r="E91" s="26">
        <v>10</v>
      </c>
      <c r="F91" s="26">
        <v>20</v>
      </c>
      <c r="G91" s="26">
        <v>15</v>
      </c>
    </row>
    <row r="92" spans="1:7" ht="12.75">
      <c r="A92" s="26">
        <v>91</v>
      </c>
      <c r="B92" s="26" t="s">
        <v>99</v>
      </c>
      <c r="C92" s="26">
        <v>50</v>
      </c>
      <c r="D92" s="26">
        <v>18</v>
      </c>
      <c r="E92" s="26">
        <v>10</v>
      </c>
      <c r="F92" s="26">
        <v>20</v>
      </c>
      <c r="G92" s="26">
        <v>15</v>
      </c>
    </row>
    <row r="93" spans="1:7" ht="12.75">
      <c r="A93" s="26">
        <v>92</v>
      </c>
      <c r="B93" s="26" t="s">
        <v>99</v>
      </c>
      <c r="C93" s="26">
        <v>50</v>
      </c>
      <c r="D93" s="26">
        <v>18</v>
      </c>
      <c r="E93" s="26">
        <v>10</v>
      </c>
      <c r="F93" s="26">
        <v>20</v>
      </c>
      <c r="G93" s="26">
        <v>15</v>
      </c>
    </row>
    <row r="94" spans="1:7" ht="12.75">
      <c r="A94" s="26">
        <v>93</v>
      </c>
      <c r="B94" s="26" t="s">
        <v>99</v>
      </c>
      <c r="C94" s="26">
        <v>50</v>
      </c>
      <c r="D94" s="26">
        <v>18</v>
      </c>
      <c r="E94" s="26">
        <v>10</v>
      </c>
      <c r="F94" s="26">
        <v>20</v>
      </c>
      <c r="G94" s="26">
        <v>15</v>
      </c>
    </row>
    <row r="95" spans="1:7" ht="12.75">
      <c r="A95" s="26">
        <v>94</v>
      </c>
      <c r="B95" s="26" t="s">
        <v>99</v>
      </c>
      <c r="C95" s="26">
        <v>50</v>
      </c>
      <c r="D95" s="26">
        <v>18</v>
      </c>
      <c r="E95" s="26">
        <v>10</v>
      </c>
      <c r="F95" s="26">
        <v>20</v>
      </c>
      <c r="G95" s="26">
        <v>15</v>
      </c>
    </row>
    <row r="96" spans="1:7" ht="12.75">
      <c r="A96" s="26">
        <v>95</v>
      </c>
      <c r="B96" s="26" t="s">
        <v>99</v>
      </c>
      <c r="C96" s="26">
        <v>50</v>
      </c>
      <c r="D96" s="26">
        <v>18</v>
      </c>
      <c r="E96" s="26">
        <v>10</v>
      </c>
      <c r="F96" s="26">
        <v>20</v>
      </c>
      <c r="G96" s="26">
        <v>15</v>
      </c>
    </row>
    <row r="97" spans="1:7" ht="12.75">
      <c r="A97" s="26">
        <v>96</v>
      </c>
      <c r="B97" s="26" t="s">
        <v>99</v>
      </c>
      <c r="C97" s="26">
        <v>50</v>
      </c>
      <c r="D97" s="26">
        <v>18</v>
      </c>
      <c r="E97" s="26">
        <v>10</v>
      </c>
      <c r="F97" s="26">
        <v>20</v>
      </c>
      <c r="G97" s="26">
        <v>15</v>
      </c>
    </row>
    <row r="98" spans="1:7" ht="12.75">
      <c r="A98" s="26">
        <v>97</v>
      </c>
      <c r="B98" s="26" t="s">
        <v>99</v>
      </c>
      <c r="C98" s="26">
        <v>50</v>
      </c>
      <c r="D98" s="26">
        <v>18</v>
      </c>
      <c r="E98" s="26">
        <v>10</v>
      </c>
      <c r="F98" s="26">
        <v>20</v>
      </c>
      <c r="G98" s="26">
        <v>15</v>
      </c>
    </row>
    <row r="99" spans="1:7" ht="12.75">
      <c r="A99" s="26">
        <v>98</v>
      </c>
      <c r="B99" s="26" t="s">
        <v>99</v>
      </c>
      <c r="C99" s="26">
        <v>50</v>
      </c>
      <c r="D99" s="26">
        <v>18</v>
      </c>
      <c r="E99" s="26">
        <v>10</v>
      </c>
      <c r="F99" s="26">
        <v>20</v>
      </c>
      <c r="G99" s="26">
        <v>15</v>
      </c>
    </row>
    <row r="100" spans="1:7" ht="12.75">
      <c r="A100" s="26">
        <v>99</v>
      </c>
      <c r="B100" s="26" t="s">
        <v>99</v>
      </c>
      <c r="C100" s="26">
        <v>50</v>
      </c>
      <c r="D100" s="26">
        <v>18</v>
      </c>
      <c r="E100" s="26">
        <v>10</v>
      </c>
      <c r="F100" s="26">
        <v>20</v>
      </c>
      <c r="G100" s="26">
        <v>15</v>
      </c>
    </row>
    <row r="101" spans="1:7" ht="12.75">
      <c r="A101" s="26">
        <v>100</v>
      </c>
      <c r="B101" s="26" t="s">
        <v>99</v>
      </c>
      <c r="C101" s="26">
        <v>50</v>
      </c>
      <c r="D101" s="26">
        <v>18</v>
      </c>
      <c r="E101" s="26">
        <v>10</v>
      </c>
      <c r="F101" s="26">
        <v>20</v>
      </c>
      <c r="G101" s="26">
        <v>15</v>
      </c>
    </row>
  </sheetData>
  <sheetProtection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GSenes</cp:lastModifiedBy>
  <cp:lastPrinted>2012-06-29T10:29:00Z</cp:lastPrinted>
  <dcterms:modified xsi:type="dcterms:W3CDTF">2014-07-30T08:24:42Z</dcterms:modified>
  <cp:category/>
  <cp:version/>
  <cp:contentType/>
  <cp:contentStatus/>
</cp:coreProperties>
</file>